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c7bb2b4991af599/Desktop/Lease Admin/"/>
    </mc:Choice>
  </mc:AlternateContent>
  <xr:revisionPtr revIDLastSave="20" documentId="8_{0F848E95-554E-46EF-9741-02EEF3E714D4}" xr6:coauthVersionLast="47" xr6:coauthVersionMax="47" xr10:uidLastSave="{79A16E73-0F36-494D-BC5D-1EE9D22A5DD1}"/>
  <bookViews>
    <workbookView xWindow="-110" yWindow="-110" windowWidth="19420" windowHeight="11500" xr2:uid="{880D11F5-23AB-448B-B281-92505DFFD5AB}"/>
  </bookViews>
  <sheets>
    <sheet name="Update Tab Name with Addre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F37" i="1"/>
  <c r="G37" i="1" s="1"/>
  <c r="F38" i="1" s="1"/>
  <c r="G38" i="1" s="1"/>
  <c r="F39" i="1" s="1"/>
  <c r="G39" i="1" s="1"/>
  <c r="F40" i="1" s="1"/>
  <c r="G40" i="1" s="1"/>
  <c r="F41" i="1" s="1"/>
  <c r="G41" i="1" s="1"/>
  <c r="F42" i="1" s="1"/>
  <c r="G42" i="1" s="1"/>
  <c r="F43" i="1" s="1"/>
  <c r="G43" i="1" s="1"/>
  <c r="F44" i="1" s="1"/>
  <c r="G44" i="1" s="1"/>
  <c r="F45" i="1" s="1"/>
  <c r="G45" i="1" s="1"/>
  <c r="F46" i="1" s="1"/>
  <c r="G46" i="1" s="1"/>
  <c r="F47" i="1" s="1"/>
  <c r="G47" i="1" s="1"/>
  <c r="F48" i="1" s="1"/>
  <c r="G48" i="1" s="1"/>
  <c r="F49" i="1" s="1"/>
  <c r="G49" i="1" s="1"/>
  <c r="F50" i="1" s="1"/>
  <c r="G50" i="1" s="1"/>
  <c r="F51" i="1" s="1"/>
  <c r="G51" i="1" s="1"/>
  <c r="F52" i="1" s="1"/>
  <c r="G52" i="1" s="1"/>
  <c r="F53" i="1" s="1"/>
  <c r="G53" i="1" s="1"/>
  <c r="F54" i="1" s="1"/>
  <c r="G54" i="1" s="1"/>
  <c r="F55" i="1" s="1"/>
  <c r="G55" i="1" s="1"/>
  <c r="F56" i="1" s="1"/>
  <c r="G56" i="1" s="1"/>
  <c r="F57" i="1" s="1"/>
  <c r="G57" i="1" s="1"/>
  <c r="F58" i="1" s="1"/>
  <c r="G58" i="1" s="1"/>
  <c r="F59" i="1" s="1"/>
  <c r="G59" i="1" s="1"/>
  <c r="F60" i="1" s="1"/>
  <c r="G60" i="1" s="1"/>
  <c r="F61" i="1" s="1"/>
  <c r="G61" i="1" s="1"/>
  <c r="F62" i="1" s="1"/>
  <c r="G62" i="1" s="1"/>
  <c r="F63" i="1" s="1"/>
  <c r="G63" i="1" s="1"/>
  <c r="F64" i="1" s="1"/>
  <c r="G64" i="1" s="1"/>
  <c r="F65" i="1" s="1"/>
  <c r="G65" i="1" s="1"/>
  <c r="F66" i="1" s="1"/>
  <c r="G66" i="1" s="1"/>
  <c r="F67" i="1" s="1"/>
  <c r="G67" i="1" s="1"/>
  <c r="C71" i="1"/>
  <c r="D71" i="1" s="1"/>
  <c r="E71" i="1" s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AE71" i="1" s="1"/>
  <c r="AF71" i="1" s="1"/>
  <c r="R37" i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Q37" i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P37" i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O37" i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B85" i="1"/>
  <c r="B84" i="1"/>
  <c r="B87" i="1"/>
  <c r="H88" i="1"/>
  <c r="H89" i="1" s="1"/>
  <c r="I88" i="1"/>
  <c r="J88" i="1"/>
  <c r="J89" i="1" s="1"/>
  <c r="K88" i="1"/>
  <c r="K89" i="1" s="1"/>
  <c r="L88" i="1"/>
  <c r="L89" i="1" s="1"/>
  <c r="M88" i="1"/>
  <c r="M89" i="1" s="1"/>
  <c r="N88" i="1"/>
  <c r="N89" i="1" s="1"/>
  <c r="O88" i="1"/>
  <c r="P88" i="1"/>
  <c r="P89" i="1" s="1"/>
  <c r="Q88" i="1"/>
  <c r="R88" i="1"/>
  <c r="R89" i="1" s="1"/>
  <c r="S88" i="1"/>
  <c r="S89" i="1" s="1"/>
  <c r="T88" i="1"/>
  <c r="T89" i="1" s="1"/>
  <c r="U88" i="1"/>
  <c r="U89" i="1" s="1"/>
  <c r="V88" i="1"/>
  <c r="W88" i="1"/>
  <c r="W89" i="1" s="1"/>
  <c r="X88" i="1"/>
  <c r="X89" i="1" s="1"/>
  <c r="Y88" i="1"/>
  <c r="Z88" i="1"/>
  <c r="Z89" i="1" s="1"/>
  <c r="AA88" i="1"/>
  <c r="AA89" i="1" s="1"/>
  <c r="AB88" i="1"/>
  <c r="AB89" i="1" s="1"/>
  <c r="AC88" i="1"/>
  <c r="AD88" i="1"/>
  <c r="AE88" i="1"/>
  <c r="AE89" i="1" s="1"/>
  <c r="AF88" i="1"/>
  <c r="AF89" i="1" s="1"/>
  <c r="D88" i="1"/>
  <c r="D89" i="1" s="1"/>
  <c r="E88" i="1"/>
  <c r="F88" i="1"/>
  <c r="F89" i="1" s="1"/>
  <c r="G88" i="1"/>
  <c r="G89" i="1" s="1"/>
  <c r="C20" i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C87" i="1"/>
  <c r="C86" i="1"/>
  <c r="C85" i="1"/>
  <c r="C84" i="1"/>
  <c r="B86" i="1"/>
  <c r="B74" i="1"/>
  <c r="C12" i="1" a="1"/>
  <c r="C12" i="1" s="1"/>
  <c r="R36" i="1"/>
  <c r="Q36" i="1"/>
  <c r="P36" i="1"/>
  <c r="O36" i="1"/>
  <c r="B77" i="1"/>
  <c r="B78" i="1"/>
  <c r="B79" i="1"/>
  <c r="B76" i="1"/>
  <c r="B37" i="1"/>
  <c r="C37" i="1" s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H37" i="1" l="1"/>
  <c r="C72" i="1" s="1"/>
  <c r="C88" i="1"/>
  <c r="I37" i="1"/>
  <c r="L37" i="1"/>
  <c r="C89" i="1"/>
  <c r="AD89" i="1"/>
  <c r="AC89" i="1"/>
  <c r="Y89" i="1"/>
  <c r="O89" i="1"/>
  <c r="I89" i="1"/>
  <c r="V89" i="1"/>
  <c r="E89" i="1"/>
  <c r="Q89" i="1"/>
  <c r="D37" i="1"/>
  <c r="E37" i="1" s="1"/>
  <c r="C74" i="1" l="1"/>
  <c r="J37" i="1"/>
  <c r="B38" i="1"/>
  <c r="H38" i="1" l="1"/>
  <c r="I38" i="1" s="1"/>
  <c r="C38" i="1"/>
  <c r="C76" i="1"/>
  <c r="B39" i="1" l="1"/>
  <c r="D72" i="1"/>
  <c r="D38" i="1"/>
  <c r="E38" i="1" s="1"/>
  <c r="C78" i="1"/>
  <c r="C79" i="1"/>
  <c r="C77" i="1"/>
  <c r="C39" i="1" l="1"/>
  <c r="C75" i="1"/>
  <c r="D39" i="1" l="1"/>
  <c r="E39" i="1" s="1"/>
  <c r="B40" i="1"/>
  <c r="J38" i="1"/>
  <c r="C80" i="1"/>
  <c r="H39" i="1" l="1"/>
  <c r="I39" i="1" s="1"/>
  <c r="C40" i="1"/>
  <c r="C81" i="1"/>
  <c r="C91" i="1"/>
  <c r="E72" i="1" l="1"/>
  <c r="C92" i="1"/>
  <c r="D40" i="1"/>
  <c r="E40" i="1" s="1"/>
  <c r="B41" i="1"/>
  <c r="C41" i="1" s="1"/>
  <c r="B42" i="1" l="1"/>
  <c r="D41" i="1"/>
  <c r="E41" i="1" s="1"/>
  <c r="C42" i="1" l="1"/>
  <c r="D42" i="1" l="1"/>
  <c r="E42" i="1" s="1"/>
  <c r="B43" i="1"/>
  <c r="C43" i="1" l="1"/>
  <c r="B44" i="1" l="1"/>
  <c r="D43" i="1"/>
  <c r="E43" i="1" s="1"/>
  <c r="C44" i="1" l="1"/>
  <c r="D44" i="1" l="1"/>
  <c r="E44" i="1" s="1"/>
  <c r="B45" i="1"/>
  <c r="C45" i="1" l="1"/>
  <c r="B46" i="1" l="1"/>
  <c r="D45" i="1"/>
  <c r="E45" i="1" s="1"/>
  <c r="C46" i="1" l="1"/>
  <c r="D46" i="1" l="1"/>
  <c r="E46" i="1" s="1"/>
  <c r="B47" i="1"/>
  <c r="C47" i="1" l="1"/>
  <c r="D47" i="1" l="1"/>
  <c r="E47" i="1" s="1"/>
  <c r="B48" i="1"/>
  <c r="C48" i="1" l="1"/>
  <c r="B49" i="1" l="1"/>
  <c r="D48" i="1"/>
  <c r="E48" i="1" s="1"/>
  <c r="C49" i="1" l="1"/>
  <c r="D49" i="1" l="1"/>
  <c r="E49" i="1" s="1"/>
  <c r="B50" i="1"/>
  <c r="C50" i="1" l="1"/>
  <c r="B51" i="1" l="1"/>
  <c r="D50" i="1"/>
  <c r="E50" i="1" s="1"/>
  <c r="C51" i="1" l="1"/>
  <c r="D51" i="1" l="1"/>
  <c r="E51" i="1" s="1"/>
  <c r="B52" i="1"/>
  <c r="C52" i="1" l="1"/>
  <c r="D52" i="1" l="1"/>
  <c r="E52" i="1" s="1"/>
  <c r="B53" i="1"/>
  <c r="C53" i="1" l="1"/>
  <c r="B54" i="1" l="1"/>
  <c r="D53" i="1"/>
  <c r="E53" i="1" s="1"/>
  <c r="C54" i="1" l="1"/>
  <c r="D54" i="1" l="1"/>
  <c r="E54" i="1" s="1"/>
  <c r="B55" i="1"/>
  <c r="C55" i="1" l="1"/>
  <c r="D55" i="1" l="1"/>
  <c r="E55" i="1" s="1"/>
  <c r="B56" i="1"/>
  <c r="C56" i="1" l="1"/>
  <c r="D56" i="1" l="1"/>
  <c r="E56" i="1" s="1"/>
  <c r="B57" i="1"/>
  <c r="C57" i="1" l="1"/>
  <c r="B58" i="1" l="1"/>
  <c r="D57" i="1"/>
  <c r="E57" i="1" s="1"/>
  <c r="C58" i="1" l="1"/>
  <c r="B59" i="1" l="1"/>
  <c r="D58" i="1"/>
  <c r="E58" i="1" s="1"/>
  <c r="C59" i="1" l="1"/>
  <c r="D59" i="1" l="1"/>
  <c r="E59" i="1" s="1"/>
  <c r="B60" i="1"/>
  <c r="C60" i="1" l="1"/>
  <c r="D60" i="1" l="1"/>
  <c r="E60" i="1" s="1"/>
  <c r="B61" i="1"/>
  <c r="C61" i="1" l="1"/>
  <c r="D61" i="1" l="1"/>
  <c r="E61" i="1" s="1"/>
  <c r="B62" i="1"/>
  <c r="C62" i="1" l="1"/>
  <c r="B63" i="1" l="1"/>
  <c r="D62" i="1"/>
  <c r="E62" i="1" s="1"/>
  <c r="C63" i="1" l="1"/>
  <c r="B64" i="1" l="1"/>
  <c r="D63" i="1"/>
  <c r="E63" i="1" s="1"/>
  <c r="C64" i="1" l="1"/>
  <c r="D64" i="1" l="1"/>
  <c r="E64" i="1" s="1"/>
  <c r="B65" i="1"/>
  <c r="C65" i="1" l="1"/>
  <c r="D65" i="1" l="1"/>
  <c r="E65" i="1" s="1"/>
  <c r="B66" i="1"/>
  <c r="C66" i="1" l="1"/>
  <c r="D66" i="1" l="1"/>
  <c r="E66" i="1" s="1"/>
  <c r="B67" i="1"/>
  <c r="C67" i="1" s="1"/>
  <c r="D67" i="1" s="1"/>
  <c r="E67" i="1" l="1"/>
  <c r="M37" i="1" l="1"/>
  <c r="N37" i="1" l="1"/>
  <c r="L38" i="1" l="1"/>
  <c r="D74" i="1"/>
  <c r="D79" i="1"/>
  <c r="D77" i="1"/>
  <c r="D78" i="1"/>
  <c r="D76" i="1"/>
  <c r="D75" i="1" l="1"/>
  <c r="D80" i="1" s="1"/>
  <c r="D91" i="1" s="1"/>
  <c r="M38" i="1"/>
  <c r="N38" i="1" s="1"/>
  <c r="L39" i="1" s="1"/>
  <c r="M39" i="1" s="1"/>
  <c r="D92" i="1" l="1"/>
  <c r="E79" i="1"/>
  <c r="E77" i="1"/>
  <c r="J39" i="1"/>
  <c r="E78" i="1"/>
  <c r="E76" i="1"/>
  <c r="D81" i="1"/>
  <c r="H40" i="1" l="1"/>
  <c r="I40" i="1" s="1"/>
  <c r="E74" i="1"/>
  <c r="N39" i="1"/>
  <c r="F72" i="1" l="1"/>
  <c r="L40" i="1"/>
  <c r="F77" i="1"/>
  <c r="E75" i="1"/>
  <c r="E80" i="1" s="1"/>
  <c r="F76" i="1"/>
  <c r="F79" i="1"/>
  <c r="F78" i="1"/>
  <c r="J40" i="1" l="1"/>
  <c r="M40" i="1"/>
  <c r="N40" i="1" s="1"/>
  <c r="F74" i="1"/>
  <c r="E81" i="1"/>
  <c r="E91" i="1"/>
  <c r="H41" i="1" l="1"/>
  <c r="G72" i="1" s="1"/>
  <c r="E92" i="1"/>
  <c r="L41" i="1"/>
  <c r="F75" i="1"/>
  <c r="F80" i="1" s="1"/>
  <c r="F91" i="1" s="1"/>
  <c r="F92" i="1" s="1"/>
  <c r="I41" i="1" l="1"/>
  <c r="J41" i="1" s="1"/>
  <c r="G79" i="1"/>
  <c r="G77" i="1"/>
  <c r="G78" i="1"/>
  <c r="G76" i="1"/>
  <c r="F81" i="1"/>
  <c r="M41" i="1" l="1"/>
  <c r="N41" i="1" s="1"/>
  <c r="L42" i="1" s="1"/>
  <c r="H42" i="1"/>
  <c r="H74" i="1" s="1"/>
  <c r="G74" i="1"/>
  <c r="G75" i="1"/>
  <c r="I42" i="1" l="1"/>
  <c r="M42" i="1" s="1"/>
  <c r="N42" i="1" s="1"/>
  <c r="H77" i="1"/>
  <c r="H78" i="1"/>
  <c r="H79" i="1"/>
  <c r="H72" i="1"/>
  <c r="H76" i="1"/>
  <c r="H75" i="1"/>
  <c r="G80" i="1"/>
  <c r="J42" i="1" l="1"/>
  <c r="H80" i="1"/>
  <c r="H91" i="1" s="1"/>
  <c r="H92" i="1" s="1"/>
  <c r="L43" i="1"/>
  <c r="G91" i="1"/>
  <c r="G81" i="1"/>
  <c r="H43" i="1" l="1"/>
  <c r="I72" i="1" s="1"/>
  <c r="H81" i="1"/>
  <c r="G92" i="1"/>
  <c r="I75" i="1"/>
  <c r="I43" i="1" l="1"/>
  <c r="J43" i="1" s="1"/>
  <c r="I77" i="1"/>
  <c r="I79" i="1"/>
  <c r="I76" i="1"/>
  <c r="I74" i="1"/>
  <c r="I78" i="1"/>
  <c r="H44" i="1" l="1"/>
  <c r="J74" i="1" s="1"/>
  <c r="I80" i="1"/>
  <c r="I81" i="1" s="1"/>
  <c r="M43" i="1"/>
  <c r="N43" i="1" s="1"/>
  <c r="L44" i="1" s="1"/>
  <c r="J75" i="1" s="1"/>
  <c r="I44" i="1" l="1"/>
  <c r="M44" i="1" s="1"/>
  <c r="N44" i="1" s="1"/>
  <c r="L45" i="1" s="1"/>
  <c r="J78" i="1"/>
  <c r="J76" i="1"/>
  <c r="J79" i="1"/>
  <c r="J72" i="1"/>
  <c r="J77" i="1"/>
  <c r="I91" i="1"/>
  <c r="I92" i="1" s="1"/>
  <c r="J80" i="1" l="1"/>
  <c r="J91" i="1" s="1"/>
  <c r="J92" i="1" s="1"/>
  <c r="J44" i="1"/>
  <c r="H45" i="1" s="1"/>
  <c r="K72" i="1" s="1"/>
  <c r="J81" i="1" l="1"/>
  <c r="K74" i="1"/>
  <c r="K77" i="1"/>
  <c r="K79" i="1"/>
  <c r="K78" i="1"/>
  <c r="K76" i="1"/>
  <c r="I45" i="1"/>
  <c r="J45" i="1" s="1"/>
  <c r="H46" i="1" s="1"/>
  <c r="L72" i="1" s="1"/>
  <c r="K75" i="1"/>
  <c r="K80" i="1" l="1"/>
  <c r="K91" i="1" s="1"/>
  <c r="K92" i="1" s="1"/>
  <c r="M45" i="1"/>
  <c r="N45" i="1" s="1"/>
  <c r="L46" i="1" s="1"/>
  <c r="L75" i="1" s="1"/>
  <c r="I46" i="1"/>
  <c r="J46" i="1" s="1"/>
  <c r="L79" i="1"/>
  <c r="L74" i="1"/>
  <c r="L76" i="1"/>
  <c r="L77" i="1"/>
  <c r="L78" i="1"/>
  <c r="K81" i="1"/>
  <c r="L80" i="1" l="1"/>
  <c r="L91" i="1" s="1"/>
  <c r="L92" i="1" s="1"/>
  <c r="H47" i="1"/>
  <c r="M72" i="1" s="1"/>
  <c r="M46" i="1"/>
  <c r="N46" i="1" s="1"/>
  <c r="L47" i="1" s="1"/>
  <c r="I47" i="1" l="1"/>
  <c r="J47" i="1" s="1"/>
  <c r="L81" i="1"/>
  <c r="M78" i="1"/>
  <c r="M76" i="1"/>
  <c r="M77" i="1"/>
  <c r="M79" i="1"/>
  <c r="M74" i="1"/>
  <c r="M75" i="1"/>
  <c r="M47" i="1" l="1"/>
  <c r="N47" i="1" s="1"/>
  <c r="M80" i="1"/>
  <c r="M81" i="1" s="1"/>
  <c r="H48" i="1"/>
  <c r="I48" i="1" s="1"/>
  <c r="N78" i="1" l="1"/>
  <c r="M91" i="1"/>
  <c r="M92" i="1" s="1"/>
  <c r="N72" i="1"/>
  <c r="N77" i="1"/>
  <c r="N76" i="1"/>
  <c r="J48" i="1"/>
  <c r="N74" i="1"/>
  <c r="N79" i="1"/>
  <c r="L48" i="1"/>
  <c r="N75" i="1" s="1"/>
  <c r="N80" i="1" l="1"/>
  <c r="N81" i="1" s="1"/>
  <c r="H49" i="1"/>
  <c r="I49" i="1" s="1"/>
  <c r="M48" i="1"/>
  <c r="N48" i="1" s="1"/>
  <c r="N91" i="1" l="1"/>
  <c r="N92" i="1" s="1"/>
  <c r="O72" i="1"/>
  <c r="O77" i="1"/>
  <c r="O74" i="1"/>
  <c r="J49" i="1"/>
  <c r="O78" i="1"/>
  <c r="O79" i="1"/>
  <c r="O76" i="1"/>
  <c r="L49" i="1"/>
  <c r="M49" i="1" s="1"/>
  <c r="H50" i="1" l="1"/>
  <c r="I50" i="1" s="1"/>
  <c r="O75" i="1"/>
  <c r="O80" i="1" s="1"/>
  <c r="O81" i="1" s="1"/>
  <c r="N49" i="1"/>
  <c r="P72" i="1" l="1"/>
  <c r="J50" i="1"/>
  <c r="P79" i="1"/>
  <c r="P78" i="1"/>
  <c r="P76" i="1"/>
  <c r="P74" i="1"/>
  <c r="P77" i="1"/>
  <c r="O91" i="1"/>
  <c r="O92" i="1" s="1"/>
  <c r="L50" i="1"/>
  <c r="M50" i="1" s="1"/>
  <c r="H51" i="1" l="1"/>
  <c r="I51" i="1" s="1"/>
  <c r="P75" i="1"/>
  <c r="P80" i="1" s="1"/>
  <c r="P91" i="1" s="1"/>
  <c r="P92" i="1" s="1"/>
  <c r="Q72" i="1" l="1"/>
  <c r="J51" i="1"/>
  <c r="Q79" i="1"/>
  <c r="Q76" i="1"/>
  <c r="Q74" i="1"/>
  <c r="Q78" i="1"/>
  <c r="Q77" i="1"/>
  <c r="P81" i="1"/>
  <c r="N50" i="1"/>
  <c r="H52" i="1" l="1"/>
  <c r="I52" i="1" s="1"/>
  <c r="L51" i="1"/>
  <c r="M51" i="1" s="1"/>
  <c r="J52" i="1" l="1"/>
  <c r="R72" i="1"/>
  <c r="R79" i="1"/>
  <c r="R76" i="1"/>
  <c r="R74" i="1"/>
  <c r="R77" i="1"/>
  <c r="R78" i="1"/>
  <c r="Q75" i="1"/>
  <c r="Q80" i="1" s="1"/>
  <c r="Q91" i="1" s="1"/>
  <c r="Q92" i="1" s="1"/>
  <c r="N51" i="1"/>
  <c r="H53" i="1" l="1"/>
  <c r="I53" i="1" s="1"/>
  <c r="Q81" i="1"/>
  <c r="L52" i="1"/>
  <c r="M52" i="1" s="1"/>
  <c r="S72" i="1" l="1"/>
  <c r="J53" i="1"/>
  <c r="S77" i="1"/>
  <c r="S79" i="1"/>
  <c r="S74" i="1"/>
  <c r="S76" i="1"/>
  <c r="S78" i="1"/>
  <c r="R75" i="1"/>
  <c r="R80" i="1" s="1"/>
  <c r="R91" i="1" s="1"/>
  <c r="R92" i="1" s="1"/>
  <c r="H54" i="1" l="1"/>
  <c r="I54" i="1" s="1"/>
  <c r="R81" i="1"/>
  <c r="N52" i="1"/>
  <c r="J54" i="1" l="1"/>
  <c r="T72" i="1"/>
  <c r="T76" i="1"/>
  <c r="T77" i="1"/>
  <c r="T79" i="1"/>
  <c r="T74" i="1"/>
  <c r="T78" i="1"/>
  <c r="L53" i="1"/>
  <c r="M53" i="1" s="1"/>
  <c r="H55" i="1" l="1"/>
  <c r="S75" i="1"/>
  <c r="S80" i="1" s="1"/>
  <c r="S81" i="1" s="1"/>
  <c r="N53" i="1"/>
  <c r="I55" i="1" l="1"/>
  <c r="J55" i="1" s="1"/>
  <c r="U77" i="1"/>
  <c r="U78" i="1"/>
  <c r="U74" i="1"/>
  <c r="U79" i="1"/>
  <c r="U76" i="1"/>
  <c r="U72" i="1"/>
  <c r="S91" i="1"/>
  <c r="S92" i="1" s="1"/>
  <c r="L54" i="1"/>
  <c r="M54" i="1" s="1"/>
  <c r="H56" i="1" l="1"/>
  <c r="V72" i="1" s="1"/>
  <c r="T75" i="1"/>
  <c r="T80" i="1" s="1"/>
  <c r="T81" i="1" s="1"/>
  <c r="N54" i="1"/>
  <c r="V79" i="1" l="1"/>
  <c r="V74" i="1"/>
  <c r="V77" i="1"/>
  <c r="V78" i="1"/>
  <c r="V76" i="1"/>
  <c r="I56" i="1"/>
  <c r="J56" i="1" s="1"/>
  <c r="T91" i="1"/>
  <c r="T92" i="1" s="1"/>
  <c r="L55" i="1"/>
  <c r="M55" i="1" s="1"/>
  <c r="H57" i="1" l="1"/>
  <c r="W72" i="1" s="1"/>
  <c r="U75" i="1"/>
  <c r="U80" i="1" s="1"/>
  <c r="U81" i="1" s="1"/>
  <c r="N55" i="1"/>
  <c r="I57" i="1" l="1"/>
  <c r="J57" i="1" s="1"/>
  <c r="H58" i="1" s="1"/>
  <c r="X72" i="1" s="1"/>
  <c r="W77" i="1"/>
  <c r="W78" i="1"/>
  <c r="W79" i="1"/>
  <c r="W74" i="1"/>
  <c r="W76" i="1"/>
  <c r="U91" i="1"/>
  <c r="U92" i="1" s="1"/>
  <c r="L56" i="1"/>
  <c r="M56" i="1" s="1"/>
  <c r="I58" i="1" l="1"/>
  <c r="J58" i="1" s="1"/>
  <c r="X74" i="1"/>
  <c r="X78" i="1"/>
  <c r="X79" i="1"/>
  <c r="X76" i="1"/>
  <c r="X77" i="1"/>
  <c r="V75" i="1"/>
  <c r="V80" i="1" s="1"/>
  <c r="V81" i="1" s="1"/>
  <c r="N56" i="1"/>
  <c r="H59" i="1" l="1"/>
  <c r="Y72" i="1" s="1"/>
  <c r="V91" i="1"/>
  <c r="V92" i="1" s="1"/>
  <c r="L57" i="1"/>
  <c r="M57" i="1" s="1"/>
  <c r="N57" i="1" s="1"/>
  <c r="Y76" i="1" l="1"/>
  <c r="Y78" i="1"/>
  <c r="Y77" i="1"/>
  <c r="Y79" i="1"/>
  <c r="I59" i="1"/>
  <c r="J59" i="1" s="1"/>
  <c r="H60" i="1" s="1"/>
  <c r="Y74" i="1"/>
  <c r="W75" i="1"/>
  <c r="W80" i="1" s="1"/>
  <c r="W91" i="1" s="1"/>
  <c r="W92" i="1" s="1"/>
  <c r="L58" i="1"/>
  <c r="X75" i="1" s="1"/>
  <c r="X80" i="1" s="1"/>
  <c r="X81" i="1" s="1"/>
  <c r="Z72" i="1" l="1"/>
  <c r="I60" i="1"/>
  <c r="Z79" i="1"/>
  <c r="Z77" i="1"/>
  <c r="Z78" i="1"/>
  <c r="Z74" i="1"/>
  <c r="Z76" i="1"/>
  <c r="J60" i="1"/>
  <c r="H61" i="1" s="1"/>
  <c r="AA72" i="1" s="1"/>
  <c r="M58" i="1"/>
  <c r="N58" i="1" s="1"/>
  <c r="L59" i="1" s="1"/>
  <c r="W81" i="1"/>
  <c r="X91" i="1"/>
  <c r="X92" i="1" s="1"/>
  <c r="I61" i="1" l="1"/>
  <c r="J61" i="1" s="1"/>
  <c r="M59" i="1"/>
  <c r="N59" i="1" s="1"/>
  <c r="Y75" i="1"/>
  <c r="Y80" i="1" s="1"/>
  <c r="Y81" i="1" s="1"/>
  <c r="AA76" i="1"/>
  <c r="AA74" i="1"/>
  <c r="AA79" i="1"/>
  <c r="AA77" i="1"/>
  <c r="AA78" i="1"/>
  <c r="H62" i="1" l="1"/>
  <c r="AB72" i="1" s="1"/>
  <c r="Y91" i="1"/>
  <c r="Y92" i="1" s="1"/>
  <c r="L60" i="1"/>
  <c r="M60" i="1" s="1"/>
  <c r="I62" i="1" l="1"/>
  <c r="AB78" i="1"/>
  <c r="AB77" i="1"/>
  <c r="Z75" i="1"/>
  <c r="Z80" i="1" s="1"/>
  <c r="Z91" i="1" s="1"/>
  <c r="Z92" i="1" s="1"/>
  <c r="AB76" i="1"/>
  <c r="AB79" i="1"/>
  <c r="AB74" i="1"/>
  <c r="Z81" i="1" l="1"/>
  <c r="J62" i="1"/>
  <c r="N60" i="1"/>
  <c r="H63" i="1" l="1"/>
  <c r="AC72" i="1" s="1"/>
  <c r="L61" i="1"/>
  <c r="M61" i="1" s="1"/>
  <c r="I63" i="1" l="1"/>
  <c r="J63" i="1" s="1"/>
  <c r="AA75" i="1"/>
  <c r="AA80" i="1" s="1"/>
  <c r="AA91" i="1" s="1"/>
  <c r="AA92" i="1" s="1"/>
  <c r="AC79" i="1"/>
  <c r="AC74" i="1"/>
  <c r="AC78" i="1"/>
  <c r="AC76" i="1"/>
  <c r="AC77" i="1"/>
  <c r="N61" i="1"/>
  <c r="H64" i="1" l="1"/>
  <c r="AD72" i="1" s="1"/>
  <c r="AA81" i="1"/>
  <c r="L62" i="1"/>
  <c r="M62" i="1" s="1"/>
  <c r="I64" i="1" l="1"/>
  <c r="J64" i="1" s="1"/>
  <c r="AB75" i="1"/>
  <c r="AB80" i="1" s="1"/>
  <c r="AB81" i="1" s="1"/>
  <c r="N62" i="1"/>
  <c r="AD74" i="1"/>
  <c r="AD77" i="1"/>
  <c r="AD79" i="1"/>
  <c r="AD76" i="1"/>
  <c r="AD78" i="1"/>
  <c r="H65" i="1" l="1"/>
  <c r="AE72" i="1" s="1"/>
  <c r="AB91" i="1"/>
  <c r="AB92" i="1" s="1"/>
  <c r="L63" i="1"/>
  <c r="M63" i="1" s="1"/>
  <c r="I65" i="1" l="1"/>
  <c r="J65" i="1" s="1"/>
  <c r="AC75" i="1"/>
  <c r="AC80" i="1" s="1"/>
  <c r="AC91" i="1" s="1"/>
  <c r="AC92" i="1" s="1"/>
  <c r="AE78" i="1"/>
  <c r="AE77" i="1"/>
  <c r="AE74" i="1"/>
  <c r="AE79" i="1"/>
  <c r="AE76" i="1"/>
  <c r="N63" i="1"/>
  <c r="H66" i="1" l="1"/>
  <c r="AF72" i="1" s="1"/>
  <c r="AC81" i="1"/>
  <c r="L64" i="1"/>
  <c r="M64" i="1" s="1"/>
  <c r="I66" i="1" l="1"/>
  <c r="J66" i="1" s="1"/>
  <c r="J68" i="1" s="1"/>
  <c r="AD75" i="1"/>
  <c r="AD80" i="1" s="1"/>
  <c r="AD91" i="1" s="1"/>
  <c r="AD92" i="1" s="1"/>
  <c r="AF78" i="1"/>
  <c r="AF77" i="1"/>
  <c r="AF76" i="1"/>
  <c r="AF79" i="1"/>
  <c r="AF74" i="1"/>
  <c r="N64" i="1"/>
  <c r="AD81" i="1" l="1"/>
  <c r="L65" i="1"/>
  <c r="M65" i="1" s="1"/>
  <c r="AE75" i="1" l="1"/>
  <c r="AE80" i="1" s="1"/>
  <c r="AE81" i="1" s="1"/>
  <c r="AE91" i="1" l="1"/>
  <c r="AE92" i="1" s="1"/>
  <c r="N65" i="1"/>
  <c r="L66" i="1" l="1"/>
  <c r="M66" i="1" s="1"/>
  <c r="AF75" i="1" l="1"/>
  <c r="AF80" i="1" s="1"/>
  <c r="AF91" i="1" s="1"/>
  <c r="N66" i="1"/>
  <c r="N68" i="1" s="1"/>
  <c r="AF81" i="1" l="1"/>
  <c r="AF92" i="1"/>
  <c r="C9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<sst xmlns="http://schemas.openxmlformats.org/spreadsheetml/2006/main" count="75" uniqueCount="68">
  <si>
    <t>- Enter lease specific details within the highlighted cells. All other cells are formula driven.</t>
  </si>
  <si>
    <t>Data Input Cell</t>
  </si>
  <si>
    <t>Rent Abatement Period (Months)</t>
  </si>
  <si>
    <t>Lease Expiration</t>
  </si>
  <si>
    <t>Lease Term (Months)</t>
  </si>
  <si>
    <t>Rentable Area (in Square Feet)</t>
  </si>
  <si>
    <t>Base Rent</t>
  </si>
  <si>
    <t>CAM</t>
  </si>
  <si>
    <t>Operating Expenses</t>
  </si>
  <si>
    <t>Rental Expenses</t>
  </si>
  <si>
    <t>Rent Abatement</t>
  </si>
  <si>
    <t>End of Year</t>
  </si>
  <si>
    <t>Rent Abatement months</t>
  </si>
  <si>
    <t>Rent Tranches</t>
  </si>
  <si>
    <t>Beginning Month</t>
  </si>
  <si>
    <t>Ending Month</t>
  </si>
  <si>
    <t>Period Months</t>
  </si>
  <si>
    <t>Annual Base Rent Escalations (%)</t>
  </si>
  <si>
    <t>Other Rent Types</t>
  </si>
  <si>
    <t>Lease Information</t>
  </si>
  <si>
    <t>Annual Other Rent Increases (%)</t>
  </si>
  <si>
    <t>Monthly Base Rent</t>
  </si>
  <si>
    <t>Total Abatement Months</t>
  </si>
  <si>
    <t>Total Annual Base Rent</t>
  </si>
  <si>
    <t>Landlord Contribution (TIA)</t>
  </si>
  <si>
    <t>Total Professional Fees</t>
  </si>
  <si>
    <t>Total FF&amp;E</t>
  </si>
  <si>
    <t>Total Rent Expenses</t>
  </si>
  <si>
    <t>Total Rent Expenses PSF</t>
  </si>
  <si>
    <t>Base Rent PSF</t>
  </si>
  <si>
    <t>Total Cash Flow</t>
  </si>
  <si>
    <t>Total Cash Flow PSF</t>
  </si>
  <si>
    <t>Total Rental Months</t>
  </si>
  <si>
    <t>Period Check: Must be True&gt;&gt;</t>
  </si>
  <si>
    <t>Physical Address</t>
  </si>
  <si>
    <t>First Year Capex</t>
  </si>
  <si>
    <t>Cumulative Months</t>
  </si>
  <si>
    <t>Beginning of Year</t>
  </si>
  <si>
    <t>Current Yr. Mo.</t>
  </si>
  <si>
    <t>Next Yr. Mo.</t>
  </si>
  <si>
    <t>Capex</t>
  </si>
  <si>
    <t>Total Capex</t>
  </si>
  <si>
    <t>Total Capex PSF</t>
  </si>
  <si>
    <t>If Applicable: Enter Rent Type and Insert Annual Amount Paid in Year 1</t>
  </si>
  <si>
    <t>[enter rent type name]</t>
  </si>
  <si>
    <t>[enter Capex type name]</t>
  </si>
  <si>
    <t>If Applicable: Enter Capex Type and Insert First Year Expenditure</t>
  </si>
  <si>
    <t>This is the date rent schedules start. This must be the start of a month.</t>
  </si>
  <si>
    <t>This is the amount Paid in Year 1 for CAM</t>
  </si>
  <si>
    <t>This is the amount Paid in Year 1 for Operating Expenses</t>
  </si>
  <si>
    <t xml:space="preserve">This is the total professional fees paid in this first year of the lease. </t>
  </si>
  <si>
    <t xml:space="preserve">This is the total FF&amp;E paid in this first year of the lease. </t>
  </si>
  <si>
    <t>This is the total rentable area of square feet that drives total annual rent paid.</t>
  </si>
  <si>
    <t>Update the tab name to the lease address to populate this field.</t>
  </si>
  <si>
    <t>This is the number of months of free rent, starting from the Lease Commencement Date.</t>
  </si>
  <si>
    <t>Calculated Field</t>
  </si>
  <si>
    <t>Total Cash Flow (Pre Tax)</t>
  </si>
  <si>
    <t>Overall Instructions:</t>
  </si>
  <si>
    <t>Total Cash Obligations</t>
  </si>
  <si>
    <t>Months Rented</t>
  </si>
  <si>
    <t>Input Instructions</t>
  </si>
  <si>
    <t>Rent Commencement Date</t>
  </si>
  <si>
    <t>This is the total lease term in month and must be annual increments (12,24,36,48..)</t>
  </si>
  <si>
    <t>This is the base rent charged per square foot rented.</t>
  </si>
  <si>
    <t>This is the % of annual base rent increases that will occur every year on the Rent Commencement Date anniversary.</t>
  </si>
  <si>
    <t>This is the % of other rent type rent increases that will occur every year on the Rent Commencement Date anniversary.</t>
  </si>
  <si>
    <t>Insert TIA received from Landlord in year 1. This should be a positive number.</t>
  </si>
  <si>
    <t>Individual Lease Cash Flow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</si>
</sst>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5F3E5"/>
        <bgColor rgb="FFC5F3E5"/>
      </patternFill>
    </fill>
    <fill>
      <patternFill patternType="solid">
        <fgColor rgb="FFD3D3D3"/>
      </patternFill>
    </fill>
    <fill>
      <patternFill patternType="solid">
        <fgColor theme="0"/>
        <bgColor rgb="FFC5F3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quotePrefix="1" applyFont="1"/>
    <xf numFmtId="0" fontId="3" fillId="2" borderId="1" xfId="0" quotePrefix="1" applyFont="1" applyFill="1" applyBorder="1"/>
    <xf numFmtId="0" fontId="7" fillId="0" borderId="1" xfId="0" applyFont="1" applyBorder="1" applyAlignment="1">
      <alignment vertical="top"/>
    </xf>
    <xf numFmtId="165" fontId="3" fillId="4" borderId="1" xfId="1" quotePrefix="1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6" fillId="9" borderId="0" xfId="0" applyFont="1" applyFill="1" applyAlignment="1">
      <alignment horizontal="center" vertical="center"/>
    </xf>
    <xf numFmtId="0" fontId="3" fillId="7" borderId="0" xfId="0" applyFont="1" applyFill="1"/>
    <xf numFmtId="14" fontId="2" fillId="7" borderId="0" xfId="0" applyNumberFormat="1" applyFont="1" applyFill="1" applyAlignment="1">
      <alignment horizontal="center"/>
    </xf>
    <xf numFmtId="43" fontId="3" fillId="7" borderId="0" xfId="1" applyFont="1" applyFill="1"/>
    <xf numFmtId="43" fontId="3" fillId="7" borderId="0" xfId="0" applyNumberFormat="1" applyFont="1" applyFill="1"/>
    <xf numFmtId="14" fontId="3" fillId="7" borderId="0" xfId="0" applyNumberFormat="1" applyFont="1" applyFill="1"/>
    <xf numFmtId="165" fontId="3" fillId="7" borderId="0" xfId="1" applyNumberFormat="1" applyFont="1" applyFill="1"/>
    <xf numFmtId="165" fontId="3" fillId="7" borderId="0" xfId="0" applyNumberFormat="1" applyFont="1" applyFill="1"/>
    <xf numFmtId="165" fontId="3" fillId="7" borderId="9" xfId="0" applyNumberFormat="1" applyFont="1" applyFill="1" applyBorder="1"/>
    <xf numFmtId="165" fontId="3" fillId="7" borderId="5" xfId="0" applyNumberFormat="1" applyFont="1" applyFill="1" applyBorder="1"/>
    <xf numFmtId="0" fontId="3" fillId="7" borderId="5" xfId="0" applyFont="1" applyFill="1" applyBorder="1"/>
    <xf numFmtId="0" fontId="3" fillId="7" borderId="10" xfId="0" applyFont="1" applyFill="1" applyBorder="1"/>
    <xf numFmtId="165" fontId="3" fillId="7" borderId="11" xfId="0" applyNumberFormat="1" applyFont="1" applyFill="1" applyBorder="1"/>
    <xf numFmtId="165" fontId="3" fillId="7" borderId="12" xfId="0" applyNumberFormat="1" applyFont="1" applyFill="1" applyBorder="1"/>
    <xf numFmtId="165" fontId="3" fillId="7" borderId="10" xfId="0" applyNumberFormat="1" applyFont="1" applyFill="1" applyBorder="1"/>
    <xf numFmtId="0" fontId="8" fillId="0" borderId="0" xfId="0" applyFont="1"/>
    <xf numFmtId="14" fontId="3" fillId="0" borderId="0" xfId="0" applyNumberFormat="1" applyFont="1"/>
    <xf numFmtId="43" fontId="3" fillId="0" borderId="0" xfId="1" applyFont="1"/>
    <xf numFmtId="1" fontId="4" fillId="5" borderId="2" xfId="1" applyNumberFormat="1" applyFont="1" applyFill="1" applyBorder="1"/>
    <xf numFmtId="1" fontId="4" fillId="5" borderId="4" xfId="1" applyNumberFormat="1" applyFont="1" applyFill="1" applyBorder="1"/>
    <xf numFmtId="1" fontId="4" fillId="5" borderId="3" xfId="1" applyNumberFormat="1" applyFont="1" applyFill="1" applyBorder="1"/>
    <xf numFmtId="1" fontId="4" fillId="7" borderId="0" xfId="1" applyNumberFormat="1" applyFont="1" applyFill="1" applyBorder="1"/>
    <xf numFmtId="165" fontId="3" fillId="0" borderId="0" xfId="0" applyNumberFormat="1" applyFont="1"/>
    <xf numFmtId="0" fontId="9" fillId="0" borderId="0" xfId="0" applyFont="1"/>
    <xf numFmtId="165" fontId="3" fillId="0" borderId="0" xfId="1" applyNumberFormat="1" applyFont="1"/>
    <xf numFmtId="165" fontId="3" fillId="0" borderId="11" xfId="0" applyNumberFormat="1" applyFont="1" applyBorder="1"/>
    <xf numFmtId="164" fontId="4" fillId="0" borderId="0" xfId="0" applyNumberFormat="1" applyFont="1"/>
    <xf numFmtId="165" fontId="4" fillId="0" borderId="0" xfId="0" applyNumberFormat="1" applyFont="1"/>
    <xf numFmtId="165" fontId="4" fillId="0" borderId="11" xfId="0" applyNumberFormat="1" applyFont="1" applyBorder="1"/>
    <xf numFmtId="0" fontId="3" fillId="7" borderId="0" xfId="0" applyFont="1" applyFill="1" applyAlignment="1">
      <alignment horizontal="center" vertical="center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165" fontId="6" fillId="9" borderId="0" xfId="0" applyNumberFormat="1" applyFont="1" applyFill="1" applyAlignment="1">
      <alignment horizontal="center" vertical="center" wrapText="1"/>
    </xf>
    <xf numFmtId="165" fontId="6" fillId="9" borderId="9" xfId="0" applyNumberFormat="1" applyFont="1" applyFill="1" applyBorder="1" applyAlignment="1">
      <alignment horizontal="center" vertical="center" wrapText="1"/>
    </xf>
    <xf numFmtId="165" fontId="3" fillId="7" borderId="6" xfId="0" applyNumberFormat="1" applyFont="1" applyFill="1" applyBorder="1"/>
    <xf numFmtId="165" fontId="3" fillId="7" borderId="7" xfId="0" applyNumberFormat="1" applyFont="1" applyFill="1" applyBorder="1"/>
    <xf numFmtId="165" fontId="3" fillId="7" borderId="8" xfId="0" applyNumberFormat="1" applyFont="1" applyFill="1" applyBorder="1"/>
    <xf numFmtId="0" fontId="10" fillId="0" borderId="0" xfId="0" applyFont="1" applyAlignment="1">
      <alignment horizontal="right"/>
    </xf>
    <xf numFmtId="0" fontId="10" fillId="0" borderId="0" xfId="0" applyFont="1"/>
    <xf numFmtId="165" fontId="3" fillId="7" borderId="6" xfId="1" applyNumberFormat="1" applyFont="1" applyFill="1" applyBorder="1"/>
    <xf numFmtId="164" fontId="4" fillId="6" borderId="6" xfId="0" applyNumberFormat="1" applyFont="1" applyFill="1" applyBorder="1" applyAlignment="1">
      <alignment horizontal="left"/>
    </xf>
    <xf numFmtId="165" fontId="4" fillId="6" borderId="7" xfId="0" applyNumberFormat="1" applyFont="1" applyFill="1" applyBorder="1"/>
    <xf numFmtId="165" fontId="4" fillId="6" borderId="8" xfId="0" applyNumberFormat="1" applyFont="1" applyFill="1" applyBorder="1"/>
    <xf numFmtId="0" fontId="4" fillId="6" borderId="10" xfId="0" applyFont="1" applyFill="1" applyBorder="1"/>
    <xf numFmtId="2" fontId="3" fillId="6" borderId="11" xfId="0" applyNumberFormat="1" applyFont="1" applyFill="1" applyBorder="1"/>
    <xf numFmtId="2" fontId="3" fillId="6" borderId="12" xfId="0" applyNumberFormat="1" applyFont="1" applyFill="1" applyBorder="1"/>
    <xf numFmtId="9" fontId="4" fillId="6" borderId="10" xfId="2" applyFont="1" applyFill="1" applyBorder="1"/>
    <xf numFmtId="9" fontId="4" fillId="6" borderId="6" xfId="2" applyFont="1" applyFill="1" applyBorder="1"/>
    <xf numFmtId="0" fontId="4" fillId="6" borderId="2" xfId="0" applyFont="1" applyFill="1" applyBorder="1"/>
    <xf numFmtId="165" fontId="4" fillId="6" borderId="3" xfId="0" applyNumberFormat="1" applyFont="1" applyFill="1" applyBorder="1"/>
    <xf numFmtId="0" fontId="9" fillId="7" borderId="0" xfId="0" applyFont="1" applyFill="1"/>
    <xf numFmtId="1" fontId="9" fillId="7" borderId="0" xfId="1" applyNumberFormat="1" applyFont="1" applyFill="1" applyBorder="1"/>
    <xf numFmtId="165" fontId="3" fillId="2" borderId="1" xfId="1" quotePrefix="1" applyNumberFormat="1" applyFont="1" applyFill="1" applyBorder="1" applyAlignment="1">
      <alignment vertical="top"/>
    </xf>
    <xf numFmtId="14" fontId="3" fillId="2" borderId="1" xfId="0" quotePrefix="1" applyNumberFormat="1" applyFont="1" applyFill="1" applyBorder="1" applyAlignment="1">
      <alignment vertical="top"/>
    </xf>
    <xf numFmtId="14" fontId="3" fillId="4" borderId="1" xfId="0" quotePrefix="1" applyNumberFormat="1" applyFont="1" applyFill="1" applyBorder="1" applyAlignment="1">
      <alignment vertical="top"/>
    </xf>
    <xf numFmtId="165" fontId="3" fillId="4" borderId="1" xfId="1" quotePrefix="1" applyNumberFormat="1" applyFont="1" applyFill="1" applyBorder="1" applyAlignment="1">
      <alignment vertical="top"/>
    </xf>
    <xf numFmtId="9" fontId="3" fillId="2" borderId="1" xfId="0" quotePrefix="1" applyNumberFormat="1" applyFont="1" applyFill="1" applyBorder="1" applyAlignment="1">
      <alignment vertical="top"/>
    </xf>
    <xf numFmtId="9" fontId="3" fillId="2" borderId="1" xfId="2" quotePrefix="1" applyFont="1" applyFill="1" applyBorder="1" applyAlignment="1">
      <alignment vertical="top"/>
    </xf>
    <xf numFmtId="0" fontId="4" fillId="7" borderId="0" xfId="0" applyFont="1" applyFill="1" applyAlignment="1">
      <alignment vertical="top"/>
    </xf>
    <xf numFmtId="165" fontId="3" fillId="0" borderId="0" xfId="0" applyNumberFormat="1" applyFont="1" applyAlignment="1">
      <alignment vertical="top"/>
    </xf>
    <xf numFmtId="0" fontId="4" fillId="8" borderId="2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8" fillId="5" borderId="2" xfId="0" applyFont="1" applyFill="1" applyBorder="1"/>
    <xf numFmtId="0" fontId="8" fillId="5" borderId="4" xfId="0" applyFont="1" applyFill="1" applyBorder="1"/>
    <xf numFmtId="0" fontId="8" fillId="5" borderId="3" xfId="0" applyFont="1" applyFill="1" applyBorder="1"/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6" fillId="9" borderId="1" xfId="0" applyFont="1" applyFill="1" applyBorder="1" applyAlignment="1">
      <alignment horizontal="center"/>
    </xf>
    <xf numFmtId="0" fontId="11" fillId="0" borderId="2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7" fillId="3" borderId="2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top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209800" cy="5715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B671E9CE-3AFD-4774-9B27-6F8D673AF5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0"/>
          <a:ext cx="2209800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FC7C-CC0E-484F-9274-31BBD8119ED7}">
  <dimension ref="A1:AF94"/>
  <sheetViews>
    <sheetView showGridLines="0" tabSelected="1" zoomScale="85" zoomScaleNormal="85" workbookViewId="0">
      <selection activeCell="B5" sqref="B5"/>
    </sheetView>
  </sheetViews>
  <sheetFormatPr defaultRowHeight="13" outlineLevelRow="1" x14ac:dyDescent="0.3"/>
  <cols>
    <col min="1" max="1" width="8.7265625" style="2"/>
    <col min="2" max="2" width="35.1796875" style="2" customWidth="1"/>
    <col min="3" max="3" width="16.54296875" style="2" customWidth="1"/>
    <col min="4" max="32" width="15.6328125" style="2" customWidth="1"/>
    <col min="33" max="16384" width="8.7265625" style="2"/>
  </cols>
  <sheetData>
    <row r="1" spans="2:8" x14ac:dyDescent="0.3">
      <c r="B1" s="1"/>
      <c r="C1" s="1"/>
    </row>
    <row r="2" spans="2:8" x14ac:dyDescent="0.3">
      <c r="B2" s="1"/>
      <c r="C2" s="1"/>
    </row>
    <row r="3" spans="2:8" x14ac:dyDescent="0.3">
      <c r="B3" s="1"/>
      <c r="C3" s="1"/>
    </row>
    <row r="5" spans="2:8" x14ac:dyDescent="0.3">
      <c r="B5" s="3" t="s">
        <v>67</v>
      </c>
    </row>
    <row r="6" spans="2:8" x14ac:dyDescent="0.3">
      <c r="B6" s="3"/>
    </row>
    <row r="7" spans="2:8" x14ac:dyDescent="0.3">
      <c r="B7" s="4" t="s">
        <v>57</v>
      </c>
    </row>
    <row r="8" spans="2:8" x14ac:dyDescent="0.3">
      <c r="B8" s="5" t="s">
        <v>0</v>
      </c>
    </row>
    <row r="9" spans="2:8" x14ac:dyDescent="0.3">
      <c r="B9" s="6" t="s">
        <v>1</v>
      </c>
    </row>
    <row r="10" spans="2:8" x14ac:dyDescent="0.3">
      <c r="B10" s="1"/>
      <c r="C10" s="1"/>
    </row>
    <row r="11" spans="2:8" x14ac:dyDescent="0.3">
      <c r="B11" s="83" t="s">
        <v>19</v>
      </c>
      <c r="C11" s="83"/>
      <c r="D11" s="77" t="s">
        <v>60</v>
      </c>
      <c r="E11" s="78"/>
      <c r="F11" s="78"/>
      <c r="G11" s="78"/>
      <c r="H11" s="79"/>
    </row>
    <row r="12" spans="2:8" s="9" customFormat="1" ht="51.5" customHeight="1" x14ac:dyDescent="0.35">
      <c r="B12" s="7" t="s">
        <v>34</v>
      </c>
      <c r="C12" s="8" t="str" cm="1">
        <f t="array" aca="1" ref="C12" ca="1">MID(CELL("filename",A1),FIND("]",CELL("filename",A1))+1,256)</f>
        <v>Update Tab Name with Address</v>
      </c>
      <c r="D12" s="80" t="s">
        <v>53</v>
      </c>
      <c r="E12" s="81"/>
      <c r="F12" s="81"/>
      <c r="G12" s="81"/>
      <c r="H12" s="82"/>
    </row>
    <row r="13" spans="2:8" s="9" customFormat="1" x14ac:dyDescent="0.35">
      <c r="B13" s="7" t="s">
        <v>5</v>
      </c>
      <c r="C13" s="65"/>
      <c r="D13" s="80" t="s">
        <v>52</v>
      </c>
      <c r="E13" s="81"/>
      <c r="F13" s="81"/>
      <c r="G13" s="81"/>
      <c r="H13" s="82"/>
    </row>
    <row r="14" spans="2:8" s="9" customFormat="1" x14ac:dyDescent="0.35">
      <c r="B14" s="7" t="s">
        <v>61</v>
      </c>
      <c r="C14" s="66"/>
      <c r="D14" s="80" t="s">
        <v>47</v>
      </c>
      <c r="E14" s="81"/>
      <c r="F14" s="81"/>
      <c r="G14" s="81"/>
      <c r="H14" s="82"/>
    </row>
    <row r="15" spans="2:8" s="9" customFormat="1" x14ac:dyDescent="0.35">
      <c r="B15" s="7" t="s">
        <v>2</v>
      </c>
      <c r="C15" s="65"/>
      <c r="D15" s="80" t="s">
        <v>54</v>
      </c>
      <c r="E15" s="81"/>
      <c r="F15" s="81"/>
      <c r="G15" s="81"/>
      <c r="H15" s="82"/>
    </row>
    <row r="16" spans="2:8" s="9" customFormat="1" x14ac:dyDescent="0.35">
      <c r="B16" s="7" t="s">
        <v>4</v>
      </c>
      <c r="C16" s="65"/>
      <c r="D16" s="80" t="s">
        <v>62</v>
      </c>
      <c r="E16" s="81"/>
      <c r="F16" s="81"/>
      <c r="G16" s="81"/>
      <c r="H16" s="82"/>
    </row>
    <row r="17" spans="2:14" s="9" customFormat="1" x14ac:dyDescent="0.35">
      <c r="B17" s="7" t="s">
        <v>3</v>
      </c>
      <c r="C17" s="67">
        <f>+EDATE(C14,C16)-1</f>
        <v>-1</v>
      </c>
      <c r="D17" s="84" t="s">
        <v>55</v>
      </c>
      <c r="E17" s="85"/>
      <c r="F17" s="85"/>
      <c r="G17" s="85"/>
      <c r="H17" s="86"/>
    </row>
    <row r="18" spans="2:14" s="9" customFormat="1" x14ac:dyDescent="0.35">
      <c r="B18" s="87" t="s">
        <v>6</v>
      </c>
      <c r="C18" s="88"/>
      <c r="D18" s="88"/>
      <c r="E18" s="88"/>
      <c r="F18" s="88"/>
      <c r="G18" s="88"/>
      <c r="H18" s="89"/>
    </row>
    <row r="19" spans="2:14" s="9" customFormat="1" x14ac:dyDescent="0.35">
      <c r="B19" s="7" t="s">
        <v>29</v>
      </c>
      <c r="C19" s="65"/>
      <c r="D19" s="80" t="s">
        <v>63</v>
      </c>
      <c r="E19" s="81"/>
      <c r="F19" s="81"/>
      <c r="G19" s="81"/>
      <c r="H19" s="82"/>
    </row>
    <row r="20" spans="2:14" s="9" customFormat="1" x14ac:dyDescent="0.35">
      <c r="B20" s="7" t="s">
        <v>23</v>
      </c>
      <c r="C20" s="68">
        <f>C19*C13</f>
        <v>0</v>
      </c>
      <c r="D20" s="84" t="s">
        <v>55</v>
      </c>
      <c r="E20" s="85"/>
      <c r="F20" s="85"/>
      <c r="G20" s="85"/>
      <c r="H20" s="86"/>
    </row>
    <row r="21" spans="2:14" s="9" customFormat="1" ht="33.5" customHeight="1" x14ac:dyDescent="0.35">
      <c r="B21" s="7" t="s">
        <v>17</v>
      </c>
      <c r="C21" s="69"/>
      <c r="D21" s="90" t="s">
        <v>64</v>
      </c>
      <c r="E21" s="91"/>
      <c r="F21" s="91"/>
      <c r="G21" s="91"/>
      <c r="H21" s="92"/>
    </row>
    <row r="22" spans="2:14" s="9" customFormat="1" x14ac:dyDescent="0.35">
      <c r="B22" s="87" t="s">
        <v>18</v>
      </c>
      <c r="C22" s="88"/>
      <c r="D22" s="88"/>
      <c r="E22" s="88"/>
      <c r="F22" s="88"/>
      <c r="G22" s="88"/>
      <c r="H22" s="89"/>
    </row>
    <row r="23" spans="2:14" s="9" customFormat="1" ht="35" customHeight="1" x14ac:dyDescent="0.35">
      <c r="B23" s="7" t="s">
        <v>20</v>
      </c>
      <c r="C23" s="70"/>
      <c r="D23" s="90" t="s">
        <v>65</v>
      </c>
      <c r="E23" s="91"/>
      <c r="F23" s="91"/>
      <c r="G23" s="91"/>
      <c r="H23" s="92"/>
    </row>
    <row r="24" spans="2:14" s="9" customFormat="1" x14ac:dyDescent="0.35">
      <c r="B24" s="7" t="s">
        <v>7</v>
      </c>
      <c r="C24" s="65"/>
      <c r="D24" s="80" t="s">
        <v>48</v>
      </c>
      <c r="E24" s="81"/>
      <c r="F24" s="81"/>
      <c r="G24" s="81"/>
      <c r="H24" s="82"/>
    </row>
    <row r="25" spans="2:14" s="9" customFormat="1" x14ac:dyDescent="0.35">
      <c r="B25" s="7" t="s">
        <v>8</v>
      </c>
      <c r="C25" s="65"/>
      <c r="D25" s="80" t="s">
        <v>49</v>
      </c>
      <c r="E25" s="81"/>
      <c r="F25" s="81"/>
      <c r="G25" s="81"/>
      <c r="H25" s="82"/>
    </row>
    <row r="26" spans="2:14" s="9" customFormat="1" x14ac:dyDescent="0.35">
      <c r="B26" s="65" t="s">
        <v>44</v>
      </c>
      <c r="C26" s="65"/>
      <c r="D26" s="80" t="s">
        <v>43</v>
      </c>
      <c r="E26" s="81"/>
      <c r="F26" s="81"/>
      <c r="G26" s="81"/>
      <c r="H26" s="82"/>
    </row>
    <row r="27" spans="2:14" s="9" customFormat="1" x14ac:dyDescent="0.35">
      <c r="B27" s="65" t="s">
        <v>44</v>
      </c>
      <c r="C27" s="65"/>
      <c r="D27" s="80" t="s">
        <v>43</v>
      </c>
      <c r="E27" s="81"/>
      <c r="F27" s="81"/>
      <c r="G27" s="81"/>
      <c r="H27" s="82"/>
    </row>
    <row r="28" spans="2:14" s="9" customFormat="1" x14ac:dyDescent="0.35">
      <c r="B28" s="87" t="s">
        <v>35</v>
      </c>
      <c r="C28" s="88"/>
      <c r="D28" s="88"/>
      <c r="E28" s="88"/>
      <c r="F28" s="88"/>
      <c r="G28" s="88"/>
      <c r="H28" s="89"/>
      <c r="N28" s="71"/>
    </row>
    <row r="29" spans="2:14" s="9" customFormat="1" x14ac:dyDescent="0.35">
      <c r="B29" s="7" t="s">
        <v>25</v>
      </c>
      <c r="C29" s="65"/>
      <c r="D29" s="80" t="s">
        <v>50</v>
      </c>
      <c r="E29" s="81"/>
      <c r="F29" s="81"/>
      <c r="G29" s="81"/>
      <c r="H29" s="82"/>
      <c r="N29" s="71"/>
    </row>
    <row r="30" spans="2:14" s="9" customFormat="1" x14ac:dyDescent="0.35">
      <c r="B30" s="7" t="s">
        <v>26</v>
      </c>
      <c r="C30" s="65"/>
      <c r="D30" s="80" t="s">
        <v>51</v>
      </c>
      <c r="E30" s="81"/>
      <c r="F30" s="81"/>
      <c r="G30" s="81"/>
      <c r="H30" s="82"/>
      <c r="N30" s="71"/>
    </row>
    <row r="31" spans="2:14" s="9" customFormat="1" x14ac:dyDescent="0.35">
      <c r="B31" s="65" t="s">
        <v>45</v>
      </c>
      <c r="C31" s="65"/>
      <c r="D31" s="80" t="s">
        <v>46</v>
      </c>
      <c r="E31" s="81"/>
      <c r="F31" s="81"/>
      <c r="G31" s="81"/>
      <c r="H31" s="82"/>
      <c r="N31" s="71"/>
    </row>
    <row r="32" spans="2:14" s="9" customFormat="1" x14ac:dyDescent="0.35">
      <c r="B32" s="7" t="s">
        <v>24</v>
      </c>
      <c r="C32" s="65"/>
      <c r="D32" s="80" t="s">
        <v>66</v>
      </c>
      <c r="E32" s="81"/>
      <c r="F32" s="81"/>
      <c r="G32" s="81"/>
      <c r="H32" s="82"/>
      <c r="M32" s="72"/>
      <c r="N32" s="71"/>
    </row>
    <row r="33" spans="1:18" x14ac:dyDescent="0.3">
      <c r="D33" s="1"/>
      <c r="M33" s="32"/>
    </row>
    <row r="34" spans="1:18" x14ac:dyDescent="0.3">
      <c r="I34" s="5"/>
    </row>
    <row r="35" spans="1:18" hidden="1" outlineLevel="1" x14ac:dyDescent="0.3">
      <c r="B35" s="76" t="s">
        <v>13</v>
      </c>
      <c r="C35" s="76"/>
      <c r="I35" s="5"/>
      <c r="L35" s="73" t="s">
        <v>10</v>
      </c>
      <c r="M35" s="74"/>
      <c r="N35" s="75"/>
      <c r="O35" s="73" t="s">
        <v>18</v>
      </c>
      <c r="P35" s="74"/>
      <c r="Q35" s="74"/>
      <c r="R35" s="75"/>
    </row>
    <row r="36" spans="1:18" s="39" customFormat="1" ht="30" hidden="1" customHeight="1" outlineLevel="1" x14ac:dyDescent="0.35">
      <c r="B36" s="10" t="s">
        <v>14</v>
      </c>
      <c r="C36" s="10" t="s">
        <v>15</v>
      </c>
      <c r="D36" s="10" t="s">
        <v>16</v>
      </c>
      <c r="E36" s="44" t="s">
        <v>36</v>
      </c>
      <c r="F36" s="10" t="s">
        <v>37</v>
      </c>
      <c r="G36" s="10" t="s">
        <v>11</v>
      </c>
      <c r="H36" s="10" t="s">
        <v>38</v>
      </c>
      <c r="I36" s="10" t="s">
        <v>39</v>
      </c>
      <c r="J36" s="10" t="s">
        <v>32</v>
      </c>
      <c r="K36" s="10" t="s">
        <v>21</v>
      </c>
      <c r="L36" s="40" t="s">
        <v>38</v>
      </c>
      <c r="M36" s="41" t="s">
        <v>39</v>
      </c>
      <c r="N36" s="42" t="s">
        <v>22</v>
      </c>
      <c r="O36" s="43" t="str">
        <f>B24</f>
        <v>CAM</v>
      </c>
      <c r="P36" s="44" t="str">
        <f>B25</f>
        <v>Operating Expenses</v>
      </c>
      <c r="Q36" s="45" t="str">
        <f>B26</f>
        <v>[enter rent type name]</v>
      </c>
      <c r="R36" s="46" t="str">
        <f>B27</f>
        <v>[enter rent type name]</v>
      </c>
    </row>
    <row r="37" spans="1:18" s="11" customFormat="1" hidden="1" outlineLevel="1" x14ac:dyDescent="0.3">
      <c r="A37" s="11">
        <v>1</v>
      </c>
      <c r="B37" s="12">
        <f>$C$14</f>
        <v>0</v>
      </c>
      <c r="C37" s="12">
        <f>EDATE(B37,12)-1</f>
        <v>365</v>
      </c>
      <c r="D37" s="13">
        <f>DATEDIF(B37,C37,"m")+1</f>
        <v>12</v>
      </c>
      <c r="E37" s="14">
        <f>D37</f>
        <v>12</v>
      </c>
      <c r="F37" s="15">
        <f>DATE(YEAR(C14), 1, 1)</f>
        <v>1</v>
      </c>
      <c r="G37" s="15">
        <f>EOMONTH(F37,11)</f>
        <v>366</v>
      </c>
      <c r="H37" s="16">
        <f>(DATEDIF(B37,G37,"m")+1)</f>
        <v>12</v>
      </c>
      <c r="I37" s="16" t="e">
        <f>IF(AND(DAY($C$14)=1, MONTH($C$14)=1),0,(DATEDIF(F38,C37,"m")+1))</f>
        <v>#NUM!</v>
      </c>
      <c r="J37" s="17" t="e">
        <f>H37+I37</f>
        <v>#NUM!</v>
      </c>
      <c r="K37" s="17">
        <f>$C$20/12</f>
        <v>0</v>
      </c>
      <c r="L37" s="52">
        <f>IF((DATEDIF(B37,G37,"m")+1)&gt;=$C$15,$C$15,DATEDIF(B37,G37,"m")+1)</f>
        <v>0</v>
      </c>
      <c r="M37" s="48" t="e">
        <f>IF(L37+I37&gt;=$C$15,$C$15-L37,I37)</f>
        <v>#NUM!</v>
      </c>
      <c r="N37" s="49" t="e">
        <f>L37+M37</f>
        <v>#NUM!</v>
      </c>
      <c r="O37" s="47">
        <f>$C$24/12</f>
        <v>0</v>
      </c>
      <c r="P37" s="48">
        <f>$C$25/12</f>
        <v>0</v>
      </c>
      <c r="Q37" s="48">
        <f>$C$26/12</f>
        <v>0</v>
      </c>
      <c r="R37" s="49">
        <f>$C$27/12</f>
        <v>0</v>
      </c>
    </row>
    <row r="38" spans="1:18" s="11" customFormat="1" hidden="1" outlineLevel="1" x14ac:dyDescent="0.3">
      <c r="A38" s="11">
        <f>A37+1</f>
        <v>2</v>
      </c>
      <c r="B38" s="12">
        <f>C37+1</f>
        <v>366</v>
      </c>
      <c r="C38" s="12">
        <f t="shared" ref="C38:C67" si="0">EDATE(B38,12)-1</f>
        <v>730</v>
      </c>
      <c r="D38" s="13">
        <f>DATEDIF(B38,C38,"m")+1</f>
        <v>12</v>
      </c>
      <c r="E38" s="14">
        <f>D38+E37</f>
        <v>24</v>
      </c>
      <c r="F38" s="15">
        <f>G37+1</f>
        <v>367</v>
      </c>
      <c r="G38" s="15">
        <f>EOMONTH(F38,11)</f>
        <v>731</v>
      </c>
      <c r="H38" s="16" t="e">
        <f>IF(J37&gt;=$C$16,0,IF(J37+DATEDIF(B38,G38,"m")+1&gt;=$C$16,$C$16-J37,DATEDIF(B38,G38,"m")+1))</f>
        <v>#NUM!</v>
      </c>
      <c r="I38" s="16" t="e">
        <f>IF(AND(DAY($C$14)=1,MONTH($C$14)=1),0,IF(J37+H38&gt;=$C$16,0,(DATEDIF(F39,C38,"m")+1)))</f>
        <v>#NUM!</v>
      </c>
      <c r="J38" s="17" t="e">
        <f t="shared" ref="J38:J66" si="1">J37+H38+I38</f>
        <v>#NUM!</v>
      </c>
      <c r="K38" s="17">
        <f>K37*(1+$C$21)</f>
        <v>0</v>
      </c>
      <c r="L38" s="20" t="e">
        <f>IF(AND(N37&gt;=$C$15),0,IF(N37+H38&gt;$C$15,$C$15-N37,H38))</f>
        <v>#NUM!</v>
      </c>
      <c r="M38" s="17" t="e">
        <f>IF(AND((N37+L38&lt;=$C$15),(N37+L38+I38&lt;=$C$15)),I38,$C$15-N37-L38)</f>
        <v>#NUM!</v>
      </c>
      <c r="N38" s="18" t="e">
        <f t="shared" ref="N38:N66" si="2">N37+L38+M38</f>
        <v>#NUM!</v>
      </c>
      <c r="O38" s="19">
        <f>O37*(1+$C$23)</f>
        <v>0</v>
      </c>
      <c r="P38" s="17">
        <f>P37*(1+$C$23)</f>
        <v>0</v>
      </c>
      <c r="Q38" s="17">
        <f>Q37*(1+$C$23)</f>
        <v>0</v>
      </c>
      <c r="R38" s="18">
        <f>R37*(1+$C$23)</f>
        <v>0</v>
      </c>
    </row>
    <row r="39" spans="1:18" s="11" customFormat="1" hidden="1" outlineLevel="1" x14ac:dyDescent="0.3">
      <c r="A39" s="11">
        <f t="shared" ref="A39:A47" si="3">A38+1</f>
        <v>3</v>
      </c>
      <c r="B39" s="12">
        <f t="shared" ref="B39:B67" si="4">C38+1</f>
        <v>731</v>
      </c>
      <c r="C39" s="12">
        <f t="shared" si="0"/>
        <v>1095</v>
      </c>
      <c r="D39" s="13">
        <f t="shared" ref="D39:D41" si="5">DATEDIF(B39,C39,"m")+1</f>
        <v>12</v>
      </c>
      <c r="E39" s="14">
        <f t="shared" ref="E39:E47" si="6">D39+E38</f>
        <v>36</v>
      </c>
      <c r="F39" s="15">
        <f t="shared" ref="F39:F67" si="7">G38+1</f>
        <v>732</v>
      </c>
      <c r="G39" s="15">
        <f t="shared" ref="G39:G67" si="8">EOMONTH(F39,11)</f>
        <v>1096</v>
      </c>
      <c r="H39" s="16" t="e">
        <f t="shared" ref="H39:H66" si="9">IF(J38&gt;=$C$16,0,IF(J38+DATEDIF(B39,G39,"m")+1&gt;=$C$16,$C$16-J38,DATEDIF(B39,G39,"m")+1))</f>
        <v>#NUM!</v>
      </c>
      <c r="I39" s="16" t="e">
        <f t="shared" ref="I39:I66" si="10">IF(AND(DAY($C$14)=1,MONTH($C$14)=1),0,IF(J38+H39&gt;=$C$16,0,(DATEDIF(F40,C39,"m")+1)))</f>
        <v>#NUM!</v>
      </c>
      <c r="J39" s="17" t="e">
        <f t="shared" si="1"/>
        <v>#NUM!</v>
      </c>
      <c r="K39" s="17">
        <f t="shared" ref="K39:K66" si="11">K38*(1+$C$21)</f>
        <v>0</v>
      </c>
      <c r="L39" s="20" t="e">
        <f t="shared" ref="L39:L66" si="12">IF(AND(N38&gt;=$C$15),0,IF(N38+H39&gt;$C$15,$C$15-N38,H39))</f>
        <v>#NUM!</v>
      </c>
      <c r="M39" s="17" t="e">
        <f t="shared" ref="M39:M66" si="13">IF(AND((N38+L39&lt;=$C$15),(N38+L39+I39&lt;=$C$15)),I39,$C$15-N38-L39)</f>
        <v>#NUM!</v>
      </c>
      <c r="N39" s="18" t="e">
        <f t="shared" si="2"/>
        <v>#NUM!</v>
      </c>
      <c r="O39" s="19">
        <f t="shared" ref="O39:O66" si="14">O38*(1+$C$23)</f>
        <v>0</v>
      </c>
      <c r="P39" s="17">
        <f t="shared" ref="P39:P66" si="15">P38*(1+$C$23)</f>
        <v>0</v>
      </c>
      <c r="Q39" s="17">
        <f t="shared" ref="Q39:Q66" si="16">Q38*(1+$C$23)</f>
        <v>0</v>
      </c>
      <c r="R39" s="18">
        <f t="shared" ref="R39:R66" si="17">R38*(1+$C$23)</f>
        <v>0</v>
      </c>
    </row>
    <row r="40" spans="1:18" s="11" customFormat="1" hidden="1" outlineLevel="1" x14ac:dyDescent="0.3">
      <c r="A40" s="11">
        <f t="shared" si="3"/>
        <v>4</v>
      </c>
      <c r="B40" s="12">
        <f t="shared" si="4"/>
        <v>1096</v>
      </c>
      <c r="C40" s="12">
        <f t="shared" si="0"/>
        <v>1460</v>
      </c>
      <c r="D40" s="13">
        <f t="shared" si="5"/>
        <v>12</v>
      </c>
      <c r="E40" s="14">
        <f t="shared" si="6"/>
        <v>48</v>
      </c>
      <c r="F40" s="15">
        <f t="shared" si="7"/>
        <v>1097</v>
      </c>
      <c r="G40" s="15">
        <f t="shared" si="8"/>
        <v>1461</v>
      </c>
      <c r="H40" s="16" t="e">
        <f>IF(J39&gt;=$C$16,0,IF(J39+DATEDIF(B40,G40,"m")+1&gt;=$C$16,$C$16-J39,DATEDIF(B40,G40,"m")+1))</f>
        <v>#NUM!</v>
      </c>
      <c r="I40" s="16" t="e">
        <f>IF(AND(DAY($C$14)=1,MONTH($C$14)=1),0,IF(J39+H40&gt;=$C$16,0,(DATEDIF(F41,C40,"m")+1)))</f>
        <v>#NUM!</v>
      </c>
      <c r="J40" s="17" t="e">
        <f t="shared" si="1"/>
        <v>#NUM!</v>
      </c>
      <c r="K40" s="17">
        <f t="shared" si="11"/>
        <v>0</v>
      </c>
      <c r="L40" s="20" t="e">
        <f t="shared" si="12"/>
        <v>#NUM!</v>
      </c>
      <c r="M40" s="17" t="e">
        <f t="shared" si="13"/>
        <v>#NUM!</v>
      </c>
      <c r="N40" s="18" t="e">
        <f t="shared" si="2"/>
        <v>#NUM!</v>
      </c>
      <c r="O40" s="19">
        <f t="shared" si="14"/>
        <v>0</v>
      </c>
      <c r="P40" s="17">
        <f t="shared" si="15"/>
        <v>0</v>
      </c>
      <c r="Q40" s="17">
        <f t="shared" si="16"/>
        <v>0</v>
      </c>
      <c r="R40" s="18">
        <f t="shared" si="17"/>
        <v>0</v>
      </c>
    </row>
    <row r="41" spans="1:18" s="11" customFormat="1" hidden="1" outlineLevel="1" x14ac:dyDescent="0.3">
      <c r="A41" s="11">
        <f t="shared" si="3"/>
        <v>5</v>
      </c>
      <c r="B41" s="12">
        <f t="shared" si="4"/>
        <v>1461</v>
      </c>
      <c r="C41" s="12">
        <f t="shared" si="0"/>
        <v>1826</v>
      </c>
      <c r="D41" s="13">
        <f t="shared" si="5"/>
        <v>12</v>
      </c>
      <c r="E41" s="14">
        <f t="shared" si="6"/>
        <v>60</v>
      </c>
      <c r="F41" s="15">
        <f t="shared" si="7"/>
        <v>1462</v>
      </c>
      <c r="G41" s="15">
        <f t="shared" si="8"/>
        <v>1827</v>
      </c>
      <c r="H41" s="16" t="e">
        <f t="shared" si="9"/>
        <v>#NUM!</v>
      </c>
      <c r="I41" s="16" t="e">
        <f t="shared" si="10"/>
        <v>#NUM!</v>
      </c>
      <c r="J41" s="17" t="e">
        <f t="shared" si="1"/>
        <v>#NUM!</v>
      </c>
      <c r="K41" s="17">
        <f t="shared" si="11"/>
        <v>0</v>
      </c>
      <c r="L41" s="20" t="e">
        <f t="shared" si="12"/>
        <v>#NUM!</v>
      </c>
      <c r="M41" s="17" t="e">
        <f t="shared" si="13"/>
        <v>#NUM!</v>
      </c>
      <c r="N41" s="18" t="e">
        <f t="shared" si="2"/>
        <v>#NUM!</v>
      </c>
      <c r="O41" s="19">
        <f t="shared" si="14"/>
        <v>0</v>
      </c>
      <c r="P41" s="17">
        <f t="shared" si="15"/>
        <v>0</v>
      </c>
      <c r="Q41" s="17">
        <f t="shared" si="16"/>
        <v>0</v>
      </c>
      <c r="R41" s="18">
        <f t="shared" si="17"/>
        <v>0</v>
      </c>
    </row>
    <row r="42" spans="1:18" s="11" customFormat="1" hidden="1" outlineLevel="1" x14ac:dyDescent="0.3">
      <c r="A42" s="11">
        <f t="shared" si="3"/>
        <v>6</v>
      </c>
      <c r="B42" s="12">
        <f t="shared" si="4"/>
        <v>1827</v>
      </c>
      <c r="C42" s="12">
        <f t="shared" si="0"/>
        <v>2191</v>
      </c>
      <c r="D42" s="13">
        <f>DATEDIF(B42,C42,"m")+1</f>
        <v>12</v>
      </c>
      <c r="E42" s="14">
        <f t="shared" si="6"/>
        <v>72</v>
      </c>
      <c r="F42" s="15">
        <f t="shared" si="7"/>
        <v>1828</v>
      </c>
      <c r="G42" s="15">
        <f t="shared" si="8"/>
        <v>2192</v>
      </c>
      <c r="H42" s="16" t="e">
        <f t="shared" si="9"/>
        <v>#NUM!</v>
      </c>
      <c r="I42" s="16" t="e">
        <f t="shared" si="10"/>
        <v>#NUM!</v>
      </c>
      <c r="J42" s="17" t="e">
        <f t="shared" si="1"/>
        <v>#NUM!</v>
      </c>
      <c r="K42" s="17">
        <f t="shared" si="11"/>
        <v>0</v>
      </c>
      <c r="L42" s="20" t="e">
        <f t="shared" si="12"/>
        <v>#NUM!</v>
      </c>
      <c r="M42" s="17" t="e">
        <f t="shared" si="13"/>
        <v>#NUM!</v>
      </c>
      <c r="N42" s="18" t="e">
        <f t="shared" si="2"/>
        <v>#NUM!</v>
      </c>
      <c r="O42" s="19">
        <f t="shared" si="14"/>
        <v>0</v>
      </c>
      <c r="P42" s="17">
        <f t="shared" si="15"/>
        <v>0</v>
      </c>
      <c r="Q42" s="17">
        <f t="shared" si="16"/>
        <v>0</v>
      </c>
      <c r="R42" s="18">
        <f t="shared" si="17"/>
        <v>0</v>
      </c>
    </row>
    <row r="43" spans="1:18" s="11" customFormat="1" hidden="1" outlineLevel="1" x14ac:dyDescent="0.3">
      <c r="A43" s="11">
        <f t="shared" si="3"/>
        <v>7</v>
      </c>
      <c r="B43" s="12">
        <f t="shared" si="4"/>
        <v>2192</v>
      </c>
      <c r="C43" s="12">
        <f t="shared" si="0"/>
        <v>2556</v>
      </c>
      <c r="D43" s="13">
        <f t="shared" ref="D43:D47" si="18">DATEDIF(B43,C43,"m")+1</f>
        <v>12</v>
      </c>
      <c r="E43" s="14">
        <f t="shared" si="6"/>
        <v>84</v>
      </c>
      <c r="F43" s="15">
        <f t="shared" si="7"/>
        <v>2193</v>
      </c>
      <c r="G43" s="15">
        <f t="shared" si="8"/>
        <v>2557</v>
      </c>
      <c r="H43" s="16" t="e">
        <f t="shared" si="9"/>
        <v>#NUM!</v>
      </c>
      <c r="I43" s="16" t="e">
        <f t="shared" si="10"/>
        <v>#NUM!</v>
      </c>
      <c r="J43" s="17" t="e">
        <f t="shared" si="1"/>
        <v>#NUM!</v>
      </c>
      <c r="K43" s="17">
        <f t="shared" si="11"/>
        <v>0</v>
      </c>
      <c r="L43" s="20" t="e">
        <f t="shared" si="12"/>
        <v>#NUM!</v>
      </c>
      <c r="M43" s="17" t="e">
        <f t="shared" si="13"/>
        <v>#NUM!</v>
      </c>
      <c r="N43" s="18" t="e">
        <f t="shared" si="2"/>
        <v>#NUM!</v>
      </c>
      <c r="O43" s="19">
        <f t="shared" si="14"/>
        <v>0</v>
      </c>
      <c r="P43" s="17">
        <f t="shared" si="15"/>
        <v>0</v>
      </c>
      <c r="Q43" s="17">
        <f t="shared" si="16"/>
        <v>0</v>
      </c>
      <c r="R43" s="18">
        <f t="shared" si="17"/>
        <v>0</v>
      </c>
    </row>
    <row r="44" spans="1:18" s="11" customFormat="1" hidden="1" outlineLevel="1" x14ac:dyDescent="0.3">
      <c r="A44" s="11">
        <f t="shared" si="3"/>
        <v>8</v>
      </c>
      <c r="B44" s="12">
        <f t="shared" si="4"/>
        <v>2557</v>
      </c>
      <c r="C44" s="12">
        <f t="shared" si="0"/>
        <v>2921</v>
      </c>
      <c r="D44" s="13">
        <f t="shared" si="18"/>
        <v>12</v>
      </c>
      <c r="E44" s="14">
        <f t="shared" si="6"/>
        <v>96</v>
      </c>
      <c r="F44" s="15">
        <f t="shared" si="7"/>
        <v>2558</v>
      </c>
      <c r="G44" s="15">
        <f t="shared" si="8"/>
        <v>2922</v>
      </c>
      <c r="H44" s="16" t="e">
        <f t="shared" si="9"/>
        <v>#NUM!</v>
      </c>
      <c r="I44" s="16" t="e">
        <f t="shared" si="10"/>
        <v>#NUM!</v>
      </c>
      <c r="J44" s="17" t="e">
        <f t="shared" si="1"/>
        <v>#NUM!</v>
      </c>
      <c r="K44" s="17">
        <f t="shared" si="11"/>
        <v>0</v>
      </c>
      <c r="L44" s="20" t="e">
        <f t="shared" si="12"/>
        <v>#NUM!</v>
      </c>
      <c r="M44" s="17" t="e">
        <f t="shared" si="13"/>
        <v>#NUM!</v>
      </c>
      <c r="N44" s="18" t="e">
        <f t="shared" si="2"/>
        <v>#NUM!</v>
      </c>
      <c r="O44" s="19">
        <f t="shared" si="14"/>
        <v>0</v>
      </c>
      <c r="P44" s="17">
        <f t="shared" si="15"/>
        <v>0</v>
      </c>
      <c r="Q44" s="17">
        <f t="shared" si="16"/>
        <v>0</v>
      </c>
      <c r="R44" s="18">
        <f t="shared" si="17"/>
        <v>0</v>
      </c>
    </row>
    <row r="45" spans="1:18" s="11" customFormat="1" hidden="1" outlineLevel="1" x14ac:dyDescent="0.3">
      <c r="A45" s="11">
        <f t="shared" si="3"/>
        <v>9</v>
      </c>
      <c r="B45" s="12">
        <f t="shared" si="4"/>
        <v>2922</v>
      </c>
      <c r="C45" s="12">
        <f t="shared" si="0"/>
        <v>3287</v>
      </c>
      <c r="D45" s="13">
        <f t="shared" si="18"/>
        <v>12</v>
      </c>
      <c r="E45" s="14">
        <f t="shared" si="6"/>
        <v>108</v>
      </c>
      <c r="F45" s="15">
        <f t="shared" si="7"/>
        <v>2923</v>
      </c>
      <c r="G45" s="15">
        <f t="shared" si="8"/>
        <v>3288</v>
      </c>
      <c r="H45" s="16" t="e">
        <f t="shared" si="9"/>
        <v>#NUM!</v>
      </c>
      <c r="I45" s="16" t="e">
        <f t="shared" si="10"/>
        <v>#NUM!</v>
      </c>
      <c r="J45" s="17" t="e">
        <f t="shared" si="1"/>
        <v>#NUM!</v>
      </c>
      <c r="K45" s="17">
        <f t="shared" si="11"/>
        <v>0</v>
      </c>
      <c r="L45" s="20" t="e">
        <f t="shared" si="12"/>
        <v>#NUM!</v>
      </c>
      <c r="M45" s="17" t="e">
        <f t="shared" si="13"/>
        <v>#NUM!</v>
      </c>
      <c r="N45" s="18" t="e">
        <f t="shared" si="2"/>
        <v>#NUM!</v>
      </c>
      <c r="O45" s="19">
        <f t="shared" si="14"/>
        <v>0</v>
      </c>
      <c r="P45" s="17">
        <f t="shared" si="15"/>
        <v>0</v>
      </c>
      <c r="Q45" s="17">
        <f t="shared" si="16"/>
        <v>0</v>
      </c>
      <c r="R45" s="18">
        <f t="shared" si="17"/>
        <v>0</v>
      </c>
    </row>
    <row r="46" spans="1:18" s="11" customFormat="1" hidden="1" outlineLevel="1" x14ac:dyDescent="0.3">
      <c r="A46" s="11">
        <f t="shared" si="3"/>
        <v>10</v>
      </c>
      <c r="B46" s="12">
        <f t="shared" si="4"/>
        <v>3288</v>
      </c>
      <c r="C46" s="12">
        <f t="shared" si="0"/>
        <v>3652</v>
      </c>
      <c r="D46" s="13">
        <f t="shared" si="18"/>
        <v>12</v>
      </c>
      <c r="E46" s="14">
        <f t="shared" si="6"/>
        <v>120</v>
      </c>
      <c r="F46" s="15">
        <f t="shared" si="7"/>
        <v>3289</v>
      </c>
      <c r="G46" s="15">
        <f t="shared" si="8"/>
        <v>3653</v>
      </c>
      <c r="H46" s="16" t="e">
        <f t="shared" si="9"/>
        <v>#NUM!</v>
      </c>
      <c r="I46" s="16" t="e">
        <f t="shared" si="10"/>
        <v>#NUM!</v>
      </c>
      <c r="J46" s="17" t="e">
        <f t="shared" si="1"/>
        <v>#NUM!</v>
      </c>
      <c r="K46" s="17">
        <f t="shared" si="11"/>
        <v>0</v>
      </c>
      <c r="L46" s="20" t="e">
        <f t="shared" si="12"/>
        <v>#NUM!</v>
      </c>
      <c r="M46" s="17" t="e">
        <f t="shared" si="13"/>
        <v>#NUM!</v>
      </c>
      <c r="N46" s="18" t="e">
        <f t="shared" si="2"/>
        <v>#NUM!</v>
      </c>
      <c r="O46" s="19">
        <f t="shared" si="14"/>
        <v>0</v>
      </c>
      <c r="P46" s="17">
        <f t="shared" si="15"/>
        <v>0</v>
      </c>
      <c r="Q46" s="17">
        <f t="shared" si="16"/>
        <v>0</v>
      </c>
      <c r="R46" s="18">
        <f t="shared" si="17"/>
        <v>0</v>
      </c>
    </row>
    <row r="47" spans="1:18" s="11" customFormat="1" hidden="1" outlineLevel="1" x14ac:dyDescent="0.3">
      <c r="A47" s="11">
        <f t="shared" si="3"/>
        <v>11</v>
      </c>
      <c r="B47" s="12">
        <f t="shared" si="4"/>
        <v>3653</v>
      </c>
      <c r="C47" s="12">
        <f t="shared" si="0"/>
        <v>4017</v>
      </c>
      <c r="D47" s="13">
        <f t="shared" si="18"/>
        <v>12</v>
      </c>
      <c r="E47" s="14">
        <f t="shared" si="6"/>
        <v>132</v>
      </c>
      <c r="F47" s="15">
        <f t="shared" si="7"/>
        <v>3654</v>
      </c>
      <c r="G47" s="15">
        <f t="shared" si="8"/>
        <v>4018</v>
      </c>
      <c r="H47" s="16" t="e">
        <f t="shared" si="9"/>
        <v>#NUM!</v>
      </c>
      <c r="I47" s="16" t="e">
        <f t="shared" si="10"/>
        <v>#NUM!</v>
      </c>
      <c r="J47" s="17" t="e">
        <f t="shared" si="1"/>
        <v>#NUM!</v>
      </c>
      <c r="K47" s="17">
        <f t="shared" si="11"/>
        <v>0</v>
      </c>
      <c r="L47" s="20" t="e">
        <f t="shared" si="12"/>
        <v>#NUM!</v>
      </c>
      <c r="M47" s="17" t="e">
        <f t="shared" si="13"/>
        <v>#NUM!</v>
      </c>
      <c r="N47" s="18" t="e">
        <f t="shared" si="2"/>
        <v>#NUM!</v>
      </c>
      <c r="O47" s="19">
        <f t="shared" si="14"/>
        <v>0</v>
      </c>
      <c r="P47" s="17">
        <f t="shared" si="15"/>
        <v>0</v>
      </c>
      <c r="Q47" s="17">
        <f t="shared" si="16"/>
        <v>0</v>
      </c>
      <c r="R47" s="18">
        <f t="shared" si="17"/>
        <v>0</v>
      </c>
    </row>
    <row r="48" spans="1:18" s="11" customFormat="1" hidden="1" outlineLevel="1" x14ac:dyDescent="0.3">
      <c r="A48" s="11">
        <f t="shared" ref="A48:A56" si="19">A47+1</f>
        <v>12</v>
      </c>
      <c r="B48" s="12">
        <f t="shared" si="4"/>
        <v>4018</v>
      </c>
      <c r="C48" s="12">
        <f t="shared" si="0"/>
        <v>4382</v>
      </c>
      <c r="D48" s="13">
        <f t="shared" ref="D48:D56" si="20">DATEDIF(B48,C48,"m")+1</f>
        <v>12</v>
      </c>
      <c r="E48" s="14">
        <f t="shared" ref="E48:E56" si="21">D48+E47</f>
        <v>144</v>
      </c>
      <c r="F48" s="15">
        <f t="shared" si="7"/>
        <v>4019</v>
      </c>
      <c r="G48" s="15">
        <f t="shared" si="8"/>
        <v>4383</v>
      </c>
      <c r="H48" s="16" t="e">
        <f t="shared" si="9"/>
        <v>#NUM!</v>
      </c>
      <c r="I48" s="16" t="e">
        <f t="shared" si="10"/>
        <v>#NUM!</v>
      </c>
      <c r="J48" s="17" t="e">
        <f t="shared" si="1"/>
        <v>#NUM!</v>
      </c>
      <c r="K48" s="17">
        <f t="shared" si="11"/>
        <v>0</v>
      </c>
      <c r="L48" s="20" t="e">
        <f t="shared" si="12"/>
        <v>#NUM!</v>
      </c>
      <c r="M48" s="17" t="e">
        <f t="shared" si="13"/>
        <v>#NUM!</v>
      </c>
      <c r="N48" s="18" t="e">
        <f t="shared" si="2"/>
        <v>#NUM!</v>
      </c>
      <c r="O48" s="19">
        <f t="shared" si="14"/>
        <v>0</v>
      </c>
      <c r="P48" s="17">
        <f t="shared" si="15"/>
        <v>0</v>
      </c>
      <c r="Q48" s="17">
        <f t="shared" si="16"/>
        <v>0</v>
      </c>
      <c r="R48" s="18">
        <f t="shared" si="17"/>
        <v>0</v>
      </c>
    </row>
    <row r="49" spans="1:18" s="11" customFormat="1" hidden="1" outlineLevel="1" x14ac:dyDescent="0.3">
      <c r="A49" s="11">
        <f t="shared" si="19"/>
        <v>13</v>
      </c>
      <c r="B49" s="12">
        <f t="shared" si="4"/>
        <v>4383</v>
      </c>
      <c r="C49" s="12">
        <f t="shared" si="0"/>
        <v>4748</v>
      </c>
      <c r="D49" s="13">
        <f t="shared" si="20"/>
        <v>12</v>
      </c>
      <c r="E49" s="14">
        <f t="shared" si="21"/>
        <v>156</v>
      </c>
      <c r="F49" s="15">
        <f t="shared" si="7"/>
        <v>4384</v>
      </c>
      <c r="G49" s="15">
        <f t="shared" si="8"/>
        <v>4749</v>
      </c>
      <c r="H49" s="16" t="e">
        <f t="shared" si="9"/>
        <v>#NUM!</v>
      </c>
      <c r="I49" s="16" t="e">
        <f t="shared" si="10"/>
        <v>#NUM!</v>
      </c>
      <c r="J49" s="17" t="e">
        <f t="shared" si="1"/>
        <v>#NUM!</v>
      </c>
      <c r="K49" s="17">
        <f t="shared" si="11"/>
        <v>0</v>
      </c>
      <c r="L49" s="20" t="e">
        <f t="shared" si="12"/>
        <v>#NUM!</v>
      </c>
      <c r="M49" s="17" t="e">
        <f t="shared" si="13"/>
        <v>#NUM!</v>
      </c>
      <c r="N49" s="18" t="e">
        <f t="shared" si="2"/>
        <v>#NUM!</v>
      </c>
      <c r="O49" s="19">
        <f t="shared" si="14"/>
        <v>0</v>
      </c>
      <c r="P49" s="17">
        <f t="shared" si="15"/>
        <v>0</v>
      </c>
      <c r="Q49" s="17">
        <f t="shared" si="16"/>
        <v>0</v>
      </c>
      <c r="R49" s="18">
        <f t="shared" si="17"/>
        <v>0</v>
      </c>
    </row>
    <row r="50" spans="1:18" s="11" customFormat="1" hidden="1" outlineLevel="1" x14ac:dyDescent="0.3">
      <c r="A50" s="11">
        <f t="shared" si="19"/>
        <v>14</v>
      </c>
      <c r="B50" s="12">
        <f t="shared" si="4"/>
        <v>4749</v>
      </c>
      <c r="C50" s="12">
        <f t="shared" si="0"/>
        <v>5113</v>
      </c>
      <c r="D50" s="13">
        <f t="shared" si="20"/>
        <v>12</v>
      </c>
      <c r="E50" s="14">
        <f t="shared" si="21"/>
        <v>168</v>
      </c>
      <c r="F50" s="15">
        <f t="shared" si="7"/>
        <v>4750</v>
      </c>
      <c r="G50" s="15">
        <f t="shared" si="8"/>
        <v>5114</v>
      </c>
      <c r="H50" s="16" t="e">
        <f t="shared" si="9"/>
        <v>#NUM!</v>
      </c>
      <c r="I50" s="16" t="e">
        <f t="shared" si="10"/>
        <v>#NUM!</v>
      </c>
      <c r="J50" s="17" t="e">
        <f t="shared" si="1"/>
        <v>#NUM!</v>
      </c>
      <c r="K50" s="17">
        <f t="shared" si="11"/>
        <v>0</v>
      </c>
      <c r="L50" s="20" t="e">
        <f t="shared" si="12"/>
        <v>#NUM!</v>
      </c>
      <c r="M50" s="17" t="e">
        <f t="shared" si="13"/>
        <v>#NUM!</v>
      </c>
      <c r="N50" s="18" t="e">
        <f t="shared" si="2"/>
        <v>#NUM!</v>
      </c>
      <c r="O50" s="19">
        <f t="shared" si="14"/>
        <v>0</v>
      </c>
      <c r="P50" s="17">
        <f t="shared" si="15"/>
        <v>0</v>
      </c>
      <c r="Q50" s="17">
        <f t="shared" si="16"/>
        <v>0</v>
      </c>
      <c r="R50" s="18">
        <f t="shared" si="17"/>
        <v>0</v>
      </c>
    </row>
    <row r="51" spans="1:18" s="11" customFormat="1" hidden="1" outlineLevel="1" x14ac:dyDescent="0.3">
      <c r="A51" s="11">
        <f t="shared" si="19"/>
        <v>15</v>
      </c>
      <c r="B51" s="12">
        <f t="shared" si="4"/>
        <v>5114</v>
      </c>
      <c r="C51" s="12">
        <f t="shared" si="0"/>
        <v>5478</v>
      </c>
      <c r="D51" s="13">
        <f t="shared" si="20"/>
        <v>12</v>
      </c>
      <c r="E51" s="14">
        <f t="shared" si="21"/>
        <v>180</v>
      </c>
      <c r="F51" s="15">
        <f t="shared" si="7"/>
        <v>5115</v>
      </c>
      <c r="G51" s="15">
        <f t="shared" si="8"/>
        <v>5479</v>
      </c>
      <c r="H51" s="16" t="e">
        <f t="shared" si="9"/>
        <v>#NUM!</v>
      </c>
      <c r="I51" s="16" t="e">
        <f t="shared" si="10"/>
        <v>#NUM!</v>
      </c>
      <c r="J51" s="17" t="e">
        <f t="shared" si="1"/>
        <v>#NUM!</v>
      </c>
      <c r="K51" s="17">
        <f t="shared" si="11"/>
        <v>0</v>
      </c>
      <c r="L51" s="20" t="e">
        <f t="shared" si="12"/>
        <v>#NUM!</v>
      </c>
      <c r="M51" s="17" t="e">
        <f t="shared" si="13"/>
        <v>#NUM!</v>
      </c>
      <c r="N51" s="18" t="e">
        <f t="shared" si="2"/>
        <v>#NUM!</v>
      </c>
      <c r="O51" s="19">
        <f t="shared" si="14"/>
        <v>0</v>
      </c>
      <c r="P51" s="17">
        <f t="shared" si="15"/>
        <v>0</v>
      </c>
      <c r="Q51" s="17">
        <f t="shared" si="16"/>
        <v>0</v>
      </c>
      <c r="R51" s="18">
        <f t="shared" si="17"/>
        <v>0</v>
      </c>
    </row>
    <row r="52" spans="1:18" s="11" customFormat="1" hidden="1" outlineLevel="1" x14ac:dyDescent="0.3">
      <c r="A52" s="11">
        <f t="shared" si="19"/>
        <v>16</v>
      </c>
      <c r="B52" s="12">
        <f t="shared" si="4"/>
        <v>5479</v>
      </c>
      <c r="C52" s="12">
        <f t="shared" si="0"/>
        <v>5843</v>
      </c>
      <c r="D52" s="13">
        <f t="shared" si="20"/>
        <v>12</v>
      </c>
      <c r="E52" s="14">
        <f t="shared" si="21"/>
        <v>192</v>
      </c>
      <c r="F52" s="15">
        <f t="shared" si="7"/>
        <v>5480</v>
      </c>
      <c r="G52" s="15">
        <f t="shared" si="8"/>
        <v>5844</v>
      </c>
      <c r="H52" s="16" t="e">
        <f t="shared" si="9"/>
        <v>#NUM!</v>
      </c>
      <c r="I52" s="16" t="e">
        <f t="shared" si="10"/>
        <v>#NUM!</v>
      </c>
      <c r="J52" s="17" t="e">
        <f t="shared" si="1"/>
        <v>#NUM!</v>
      </c>
      <c r="K52" s="17">
        <f t="shared" si="11"/>
        <v>0</v>
      </c>
      <c r="L52" s="20" t="e">
        <f t="shared" si="12"/>
        <v>#NUM!</v>
      </c>
      <c r="M52" s="17" t="e">
        <f t="shared" si="13"/>
        <v>#NUM!</v>
      </c>
      <c r="N52" s="18" t="e">
        <f t="shared" si="2"/>
        <v>#NUM!</v>
      </c>
      <c r="O52" s="19">
        <f t="shared" si="14"/>
        <v>0</v>
      </c>
      <c r="P52" s="17">
        <f t="shared" si="15"/>
        <v>0</v>
      </c>
      <c r="Q52" s="17">
        <f t="shared" si="16"/>
        <v>0</v>
      </c>
      <c r="R52" s="18">
        <f t="shared" si="17"/>
        <v>0</v>
      </c>
    </row>
    <row r="53" spans="1:18" s="11" customFormat="1" hidden="1" outlineLevel="1" x14ac:dyDescent="0.3">
      <c r="A53" s="11">
        <f t="shared" si="19"/>
        <v>17</v>
      </c>
      <c r="B53" s="12">
        <f t="shared" si="4"/>
        <v>5844</v>
      </c>
      <c r="C53" s="12">
        <f t="shared" si="0"/>
        <v>6209</v>
      </c>
      <c r="D53" s="13">
        <f t="shared" si="20"/>
        <v>12</v>
      </c>
      <c r="E53" s="14">
        <f t="shared" si="21"/>
        <v>204</v>
      </c>
      <c r="F53" s="15">
        <f t="shared" si="7"/>
        <v>5845</v>
      </c>
      <c r="G53" s="15">
        <f t="shared" si="8"/>
        <v>6210</v>
      </c>
      <c r="H53" s="16" t="e">
        <f t="shared" si="9"/>
        <v>#NUM!</v>
      </c>
      <c r="I53" s="16" t="e">
        <f t="shared" si="10"/>
        <v>#NUM!</v>
      </c>
      <c r="J53" s="17" t="e">
        <f t="shared" si="1"/>
        <v>#NUM!</v>
      </c>
      <c r="K53" s="17">
        <f t="shared" si="11"/>
        <v>0</v>
      </c>
      <c r="L53" s="20" t="e">
        <f t="shared" si="12"/>
        <v>#NUM!</v>
      </c>
      <c r="M53" s="17" t="e">
        <f t="shared" si="13"/>
        <v>#NUM!</v>
      </c>
      <c r="N53" s="18" t="e">
        <f t="shared" si="2"/>
        <v>#NUM!</v>
      </c>
      <c r="O53" s="19">
        <f t="shared" si="14"/>
        <v>0</v>
      </c>
      <c r="P53" s="17">
        <f t="shared" si="15"/>
        <v>0</v>
      </c>
      <c r="Q53" s="17">
        <f t="shared" si="16"/>
        <v>0</v>
      </c>
      <c r="R53" s="18">
        <f t="shared" si="17"/>
        <v>0</v>
      </c>
    </row>
    <row r="54" spans="1:18" s="11" customFormat="1" hidden="1" outlineLevel="1" x14ac:dyDescent="0.3">
      <c r="A54" s="11">
        <f t="shared" si="19"/>
        <v>18</v>
      </c>
      <c r="B54" s="12">
        <f t="shared" si="4"/>
        <v>6210</v>
      </c>
      <c r="C54" s="12">
        <f t="shared" si="0"/>
        <v>6574</v>
      </c>
      <c r="D54" s="13">
        <f t="shared" si="20"/>
        <v>12</v>
      </c>
      <c r="E54" s="14">
        <f t="shared" si="21"/>
        <v>216</v>
      </c>
      <c r="F54" s="15">
        <f t="shared" si="7"/>
        <v>6211</v>
      </c>
      <c r="G54" s="15">
        <f t="shared" si="8"/>
        <v>6575</v>
      </c>
      <c r="H54" s="16" t="e">
        <f t="shared" si="9"/>
        <v>#NUM!</v>
      </c>
      <c r="I54" s="16" t="e">
        <f t="shared" si="10"/>
        <v>#NUM!</v>
      </c>
      <c r="J54" s="17" t="e">
        <f t="shared" si="1"/>
        <v>#NUM!</v>
      </c>
      <c r="K54" s="17">
        <f t="shared" si="11"/>
        <v>0</v>
      </c>
      <c r="L54" s="20" t="e">
        <f t="shared" si="12"/>
        <v>#NUM!</v>
      </c>
      <c r="M54" s="17" t="e">
        <f t="shared" si="13"/>
        <v>#NUM!</v>
      </c>
      <c r="N54" s="18" t="e">
        <f t="shared" si="2"/>
        <v>#NUM!</v>
      </c>
      <c r="O54" s="19">
        <f t="shared" si="14"/>
        <v>0</v>
      </c>
      <c r="P54" s="17">
        <f t="shared" si="15"/>
        <v>0</v>
      </c>
      <c r="Q54" s="17">
        <f t="shared" si="16"/>
        <v>0</v>
      </c>
      <c r="R54" s="18">
        <f t="shared" si="17"/>
        <v>0</v>
      </c>
    </row>
    <row r="55" spans="1:18" s="11" customFormat="1" hidden="1" outlineLevel="1" x14ac:dyDescent="0.3">
      <c r="A55" s="11">
        <f t="shared" si="19"/>
        <v>19</v>
      </c>
      <c r="B55" s="12">
        <f t="shared" si="4"/>
        <v>6575</v>
      </c>
      <c r="C55" s="12">
        <f t="shared" si="0"/>
        <v>6939</v>
      </c>
      <c r="D55" s="13">
        <f t="shared" si="20"/>
        <v>12</v>
      </c>
      <c r="E55" s="14">
        <f t="shared" si="21"/>
        <v>228</v>
      </c>
      <c r="F55" s="15">
        <f t="shared" si="7"/>
        <v>6576</v>
      </c>
      <c r="G55" s="15">
        <f t="shared" si="8"/>
        <v>6940</v>
      </c>
      <c r="H55" s="16" t="e">
        <f t="shared" si="9"/>
        <v>#NUM!</v>
      </c>
      <c r="I55" s="16" t="e">
        <f t="shared" si="10"/>
        <v>#NUM!</v>
      </c>
      <c r="J55" s="17" t="e">
        <f t="shared" si="1"/>
        <v>#NUM!</v>
      </c>
      <c r="K55" s="17">
        <f t="shared" si="11"/>
        <v>0</v>
      </c>
      <c r="L55" s="20" t="e">
        <f t="shared" si="12"/>
        <v>#NUM!</v>
      </c>
      <c r="M55" s="17" t="e">
        <f t="shared" si="13"/>
        <v>#NUM!</v>
      </c>
      <c r="N55" s="18" t="e">
        <f t="shared" si="2"/>
        <v>#NUM!</v>
      </c>
      <c r="O55" s="19">
        <f t="shared" si="14"/>
        <v>0</v>
      </c>
      <c r="P55" s="17">
        <f t="shared" si="15"/>
        <v>0</v>
      </c>
      <c r="Q55" s="17">
        <f t="shared" si="16"/>
        <v>0</v>
      </c>
      <c r="R55" s="18">
        <f t="shared" si="17"/>
        <v>0</v>
      </c>
    </row>
    <row r="56" spans="1:18" s="11" customFormat="1" hidden="1" outlineLevel="1" x14ac:dyDescent="0.3">
      <c r="A56" s="11">
        <f t="shared" si="19"/>
        <v>20</v>
      </c>
      <c r="B56" s="12">
        <f t="shared" si="4"/>
        <v>6940</v>
      </c>
      <c r="C56" s="12">
        <f t="shared" si="0"/>
        <v>7304</v>
      </c>
      <c r="D56" s="13">
        <f t="shared" si="20"/>
        <v>12</v>
      </c>
      <c r="E56" s="14">
        <f t="shared" si="21"/>
        <v>240</v>
      </c>
      <c r="F56" s="15">
        <f t="shared" si="7"/>
        <v>6941</v>
      </c>
      <c r="G56" s="15">
        <f t="shared" si="8"/>
        <v>7305</v>
      </c>
      <c r="H56" s="16" t="e">
        <f t="shared" si="9"/>
        <v>#NUM!</v>
      </c>
      <c r="I56" s="16" t="e">
        <f t="shared" si="10"/>
        <v>#NUM!</v>
      </c>
      <c r="J56" s="17" t="e">
        <f t="shared" si="1"/>
        <v>#NUM!</v>
      </c>
      <c r="K56" s="17">
        <f t="shared" si="11"/>
        <v>0</v>
      </c>
      <c r="L56" s="20" t="e">
        <f t="shared" si="12"/>
        <v>#NUM!</v>
      </c>
      <c r="M56" s="17" t="e">
        <f t="shared" si="13"/>
        <v>#NUM!</v>
      </c>
      <c r="N56" s="18" t="e">
        <f t="shared" si="2"/>
        <v>#NUM!</v>
      </c>
      <c r="O56" s="19">
        <f t="shared" si="14"/>
        <v>0</v>
      </c>
      <c r="P56" s="17">
        <f t="shared" si="15"/>
        <v>0</v>
      </c>
      <c r="Q56" s="17">
        <f t="shared" si="16"/>
        <v>0</v>
      </c>
      <c r="R56" s="18">
        <f t="shared" si="17"/>
        <v>0</v>
      </c>
    </row>
    <row r="57" spans="1:18" s="11" customFormat="1" hidden="1" outlineLevel="1" x14ac:dyDescent="0.3">
      <c r="A57" s="11">
        <f t="shared" ref="A57:A59" si="22">A56+1</f>
        <v>21</v>
      </c>
      <c r="B57" s="12">
        <f t="shared" si="4"/>
        <v>7305</v>
      </c>
      <c r="C57" s="12">
        <f t="shared" si="0"/>
        <v>7670</v>
      </c>
      <c r="D57" s="13">
        <f t="shared" ref="D57:D59" si="23">DATEDIF(B57,C57,"m")+1</f>
        <v>12</v>
      </c>
      <c r="E57" s="14">
        <f t="shared" ref="E57:E59" si="24">D57+E56</f>
        <v>252</v>
      </c>
      <c r="F57" s="15">
        <f t="shared" si="7"/>
        <v>7306</v>
      </c>
      <c r="G57" s="15">
        <f t="shared" si="8"/>
        <v>7671</v>
      </c>
      <c r="H57" s="16" t="e">
        <f t="shared" si="9"/>
        <v>#NUM!</v>
      </c>
      <c r="I57" s="16" t="e">
        <f t="shared" si="10"/>
        <v>#NUM!</v>
      </c>
      <c r="J57" s="17" t="e">
        <f t="shared" si="1"/>
        <v>#NUM!</v>
      </c>
      <c r="K57" s="17">
        <f t="shared" si="11"/>
        <v>0</v>
      </c>
      <c r="L57" s="20" t="e">
        <f t="shared" si="12"/>
        <v>#NUM!</v>
      </c>
      <c r="M57" s="17" t="e">
        <f t="shared" si="13"/>
        <v>#NUM!</v>
      </c>
      <c r="N57" s="18" t="e">
        <f t="shared" si="2"/>
        <v>#NUM!</v>
      </c>
      <c r="O57" s="19">
        <f t="shared" si="14"/>
        <v>0</v>
      </c>
      <c r="P57" s="17">
        <f t="shared" si="15"/>
        <v>0</v>
      </c>
      <c r="Q57" s="17">
        <f t="shared" si="16"/>
        <v>0</v>
      </c>
      <c r="R57" s="18">
        <f t="shared" si="17"/>
        <v>0</v>
      </c>
    </row>
    <row r="58" spans="1:18" s="11" customFormat="1" hidden="1" outlineLevel="1" x14ac:dyDescent="0.3">
      <c r="A58" s="11">
        <f t="shared" si="22"/>
        <v>22</v>
      </c>
      <c r="B58" s="12">
        <f t="shared" si="4"/>
        <v>7671</v>
      </c>
      <c r="C58" s="12">
        <f t="shared" si="0"/>
        <v>8035</v>
      </c>
      <c r="D58" s="13">
        <f t="shared" si="23"/>
        <v>12</v>
      </c>
      <c r="E58" s="14">
        <f t="shared" si="24"/>
        <v>264</v>
      </c>
      <c r="F58" s="15">
        <f t="shared" si="7"/>
        <v>7672</v>
      </c>
      <c r="G58" s="15">
        <f t="shared" si="8"/>
        <v>8036</v>
      </c>
      <c r="H58" s="16" t="e">
        <f t="shared" si="9"/>
        <v>#NUM!</v>
      </c>
      <c r="I58" s="16" t="e">
        <f t="shared" si="10"/>
        <v>#NUM!</v>
      </c>
      <c r="J58" s="17" t="e">
        <f t="shared" si="1"/>
        <v>#NUM!</v>
      </c>
      <c r="K58" s="17">
        <f t="shared" si="11"/>
        <v>0</v>
      </c>
      <c r="L58" s="20" t="e">
        <f t="shared" si="12"/>
        <v>#NUM!</v>
      </c>
      <c r="M58" s="17" t="e">
        <f t="shared" si="13"/>
        <v>#NUM!</v>
      </c>
      <c r="N58" s="18" t="e">
        <f t="shared" si="2"/>
        <v>#NUM!</v>
      </c>
      <c r="O58" s="19">
        <f t="shared" si="14"/>
        <v>0</v>
      </c>
      <c r="P58" s="17">
        <f t="shared" si="15"/>
        <v>0</v>
      </c>
      <c r="Q58" s="17">
        <f t="shared" si="16"/>
        <v>0</v>
      </c>
      <c r="R58" s="18">
        <f t="shared" si="17"/>
        <v>0</v>
      </c>
    </row>
    <row r="59" spans="1:18" s="11" customFormat="1" hidden="1" outlineLevel="1" x14ac:dyDescent="0.3">
      <c r="A59" s="11">
        <f t="shared" si="22"/>
        <v>23</v>
      </c>
      <c r="B59" s="12">
        <f t="shared" si="4"/>
        <v>8036</v>
      </c>
      <c r="C59" s="12">
        <f t="shared" si="0"/>
        <v>8400</v>
      </c>
      <c r="D59" s="13">
        <f t="shared" si="23"/>
        <v>12</v>
      </c>
      <c r="E59" s="14">
        <f t="shared" si="24"/>
        <v>276</v>
      </c>
      <c r="F59" s="15">
        <f t="shared" si="7"/>
        <v>8037</v>
      </c>
      <c r="G59" s="15">
        <f t="shared" si="8"/>
        <v>8401</v>
      </c>
      <c r="H59" s="16" t="e">
        <f t="shared" si="9"/>
        <v>#NUM!</v>
      </c>
      <c r="I59" s="16" t="e">
        <f t="shared" si="10"/>
        <v>#NUM!</v>
      </c>
      <c r="J59" s="17" t="e">
        <f t="shared" si="1"/>
        <v>#NUM!</v>
      </c>
      <c r="K59" s="17">
        <f t="shared" si="11"/>
        <v>0</v>
      </c>
      <c r="L59" s="20" t="e">
        <f t="shared" si="12"/>
        <v>#NUM!</v>
      </c>
      <c r="M59" s="17" t="e">
        <f t="shared" si="13"/>
        <v>#NUM!</v>
      </c>
      <c r="N59" s="18" t="e">
        <f t="shared" si="2"/>
        <v>#NUM!</v>
      </c>
      <c r="O59" s="19">
        <f t="shared" si="14"/>
        <v>0</v>
      </c>
      <c r="P59" s="17">
        <f t="shared" si="15"/>
        <v>0</v>
      </c>
      <c r="Q59" s="17">
        <f t="shared" si="16"/>
        <v>0</v>
      </c>
      <c r="R59" s="18">
        <f t="shared" si="17"/>
        <v>0</v>
      </c>
    </row>
    <row r="60" spans="1:18" s="11" customFormat="1" hidden="1" outlineLevel="1" x14ac:dyDescent="0.3">
      <c r="A60" s="11">
        <f t="shared" ref="A60:A61" si="25">A59+1</f>
        <v>24</v>
      </c>
      <c r="B60" s="12">
        <f t="shared" si="4"/>
        <v>8401</v>
      </c>
      <c r="C60" s="12">
        <f t="shared" si="0"/>
        <v>8765</v>
      </c>
      <c r="D60" s="13">
        <f t="shared" ref="D60:D61" si="26">DATEDIF(B60,C60,"m")+1</f>
        <v>12</v>
      </c>
      <c r="E60" s="14">
        <f t="shared" ref="E60:E61" si="27">D60+E59</f>
        <v>288</v>
      </c>
      <c r="F60" s="15">
        <f t="shared" si="7"/>
        <v>8402</v>
      </c>
      <c r="G60" s="15">
        <f t="shared" si="8"/>
        <v>8766</v>
      </c>
      <c r="H60" s="16" t="e">
        <f t="shared" si="9"/>
        <v>#NUM!</v>
      </c>
      <c r="I60" s="16" t="e">
        <f t="shared" si="10"/>
        <v>#NUM!</v>
      </c>
      <c r="J60" s="17" t="e">
        <f t="shared" si="1"/>
        <v>#NUM!</v>
      </c>
      <c r="K60" s="17">
        <f t="shared" si="11"/>
        <v>0</v>
      </c>
      <c r="L60" s="20" t="e">
        <f t="shared" si="12"/>
        <v>#NUM!</v>
      </c>
      <c r="M60" s="17" t="e">
        <f t="shared" si="13"/>
        <v>#NUM!</v>
      </c>
      <c r="N60" s="18" t="e">
        <f t="shared" si="2"/>
        <v>#NUM!</v>
      </c>
      <c r="O60" s="19">
        <f t="shared" si="14"/>
        <v>0</v>
      </c>
      <c r="P60" s="17">
        <f t="shared" si="15"/>
        <v>0</v>
      </c>
      <c r="Q60" s="17">
        <f t="shared" si="16"/>
        <v>0</v>
      </c>
      <c r="R60" s="18">
        <f t="shared" si="17"/>
        <v>0</v>
      </c>
    </row>
    <row r="61" spans="1:18" s="11" customFormat="1" hidden="1" outlineLevel="1" x14ac:dyDescent="0.3">
      <c r="A61" s="11">
        <f t="shared" si="25"/>
        <v>25</v>
      </c>
      <c r="B61" s="12">
        <f t="shared" si="4"/>
        <v>8766</v>
      </c>
      <c r="C61" s="12">
        <f t="shared" si="0"/>
        <v>9131</v>
      </c>
      <c r="D61" s="13">
        <f t="shared" si="26"/>
        <v>12</v>
      </c>
      <c r="E61" s="14">
        <f t="shared" si="27"/>
        <v>300</v>
      </c>
      <c r="F61" s="15">
        <f t="shared" si="7"/>
        <v>8767</v>
      </c>
      <c r="G61" s="15">
        <f t="shared" si="8"/>
        <v>9132</v>
      </c>
      <c r="H61" s="16" t="e">
        <f t="shared" si="9"/>
        <v>#NUM!</v>
      </c>
      <c r="I61" s="16" t="e">
        <f t="shared" si="10"/>
        <v>#NUM!</v>
      </c>
      <c r="J61" s="17" t="e">
        <f t="shared" si="1"/>
        <v>#NUM!</v>
      </c>
      <c r="K61" s="17">
        <f t="shared" si="11"/>
        <v>0</v>
      </c>
      <c r="L61" s="20" t="e">
        <f t="shared" si="12"/>
        <v>#NUM!</v>
      </c>
      <c r="M61" s="17" t="e">
        <f t="shared" si="13"/>
        <v>#NUM!</v>
      </c>
      <c r="N61" s="18" t="e">
        <f t="shared" si="2"/>
        <v>#NUM!</v>
      </c>
      <c r="O61" s="19">
        <f t="shared" si="14"/>
        <v>0</v>
      </c>
      <c r="P61" s="17">
        <f t="shared" si="15"/>
        <v>0</v>
      </c>
      <c r="Q61" s="17">
        <f t="shared" si="16"/>
        <v>0</v>
      </c>
      <c r="R61" s="18">
        <f t="shared" si="17"/>
        <v>0</v>
      </c>
    </row>
    <row r="62" spans="1:18" s="11" customFormat="1" hidden="1" outlineLevel="1" x14ac:dyDescent="0.3">
      <c r="A62" s="11">
        <f t="shared" ref="A62:A65" si="28">A61+1</f>
        <v>26</v>
      </c>
      <c r="B62" s="12">
        <f t="shared" si="4"/>
        <v>9132</v>
      </c>
      <c r="C62" s="12">
        <f t="shared" si="0"/>
        <v>9496</v>
      </c>
      <c r="D62" s="13">
        <f t="shared" ref="D62:D65" si="29">DATEDIF(B62,C62,"m")+1</f>
        <v>12</v>
      </c>
      <c r="E62" s="14">
        <f t="shared" ref="E62:E65" si="30">D62+E61</f>
        <v>312</v>
      </c>
      <c r="F62" s="15">
        <f t="shared" si="7"/>
        <v>9133</v>
      </c>
      <c r="G62" s="15">
        <f t="shared" si="8"/>
        <v>9497</v>
      </c>
      <c r="H62" s="16" t="e">
        <f t="shared" si="9"/>
        <v>#NUM!</v>
      </c>
      <c r="I62" s="16" t="e">
        <f t="shared" si="10"/>
        <v>#NUM!</v>
      </c>
      <c r="J62" s="17" t="e">
        <f t="shared" si="1"/>
        <v>#NUM!</v>
      </c>
      <c r="K62" s="17">
        <f t="shared" si="11"/>
        <v>0</v>
      </c>
      <c r="L62" s="20" t="e">
        <f t="shared" si="12"/>
        <v>#NUM!</v>
      </c>
      <c r="M62" s="17" t="e">
        <f t="shared" si="13"/>
        <v>#NUM!</v>
      </c>
      <c r="N62" s="18" t="e">
        <f t="shared" si="2"/>
        <v>#NUM!</v>
      </c>
      <c r="O62" s="19">
        <f t="shared" si="14"/>
        <v>0</v>
      </c>
      <c r="P62" s="17">
        <f t="shared" si="15"/>
        <v>0</v>
      </c>
      <c r="Q62" s="17">
        <f t="shared" si="16"/>
        <v>0</v>
      </c>
      <c r="R62" s="18">
        <f t="shared" si="17"/>
        <v>0</v>
      </c>
    </row>
    <row r="63" spans="1:18" s="11" customFormat="1" hidden="1" outlineLevel="1" x14ac:dyDescent="0.3">
      <c r="A63" s="11">
        <f t="shared" si="28"/>
        <v>27</v>
      </c>
      <c r="B63" s="12">
        <f t="shared" si="4"/>
        <v>9497</v>
      </c>
      <c r="C63" s="12">
        <f t="shared" si="0"/>
        <v>9861</v>
      </c>
      <c r="D63" s="13">
        <f t="shared" si="29"/>
        <v>12</v>
      </c>
      <c r="E63" s="14">
        <f t="shared" si="30"/>
        <v>324</v>
      </c>
      <c r="F63" s="15">
        <f t="shared" si="7"/>
        <v>9498</v>
      </c>
      <c r="G63" s="15">
        <f t="shared" si="8"/>
        <v>9862</v>
      </c>
      <c r="H63" s="16" t="e">
        <f t="shared" si="9"/>
        <v>#NUM!</v>
      </c>
      <c r="I63" s="16" t="e">
        <f t="shared" si="10"/>
        <v>#NUM!</v>
      </c>
      <c r="J63" s="17" t="e">
        <f t="shared" si="1"/>
        <v>#NUM!</v>
      </c>
      <c r="K63" s="17">
        <f t="shared" si="11"/>
        <v>0</v>
      </c>
      <c r="L63" s="20" t="e">
        <f t="shared" si="12"/>
        <v>#NUM!</v>
      </c>
      <c r="M63" s="17" t="e">
        <f t="shared" si="13"/>
        <v>#NUM!</v>
      </c>
      <c r="N63" s="18" t="e">
        <f t="shared" si="2"/>
        <v>#NUM!</v>
      </c>
      <c r="O63" s="19">
        <f t="shared" si="14"/>
        <v>0</v>
      </c>
      <c r="P63" s="17">
        <f t="shared" si="15"/>
        <v>0</v>
      </c>
      <c r="Q63" s="17">
        <f t="shared" si="16"/>
        <v>0</v>
      </c>
      <c r="R63" s="18">
        <f t="shared" si="17"/>
        <v>0</v>
      </c>
    </row>
    <row r="64" spans="1:18" s="11" customFormat="1" hidden="1" outlineLevel="1" x14ac:dyDescent="0.3">
      <c r="A64" s="11">
        <f t="shared" si="28"/>
        <v>28</v>
      </c>
      <c r="B64" s="12">
        <f t="shared" si="4"/>
        <v>9862</v>
      </c>
      <c r="C64" s="12">
        <f t="shared" si="0"/>
        <v>10226</v>
      </c>
      <c r="D64" s="13">
        <f t="shared" si="29"/>
        <v>12</v>
      </c>
      <c r="E64" s="14">
        <f t="shared" si="30"/>
        <v>336</v>
      </c>
      <c r="F64" s="15">
        <f t="shared" si="7"/>
        <v>9863</v>
      </c>
      <c r="G64" s="15">
        <f t="shared" si="8"/>
        <v>10227</v>
      </c>
      <c r="H64" s="16" t="e">
        <f t="shared" si="9"/>
        <v>#NUM!</v>
      </c>
      <c r="I64" s="16" t="e">
        <f t="shared" si="10"/>
        <v>#NUM!</v>
      </c>
      <c r="J64" s="17" t="e">
        <f t="shared" si="1"/>
        <v>#NUM!</v>
      </c>
      <c r="K64" s="17">
        <f t="shared" si="11"/>
        <v>0</v>
      </c>
      <c r="L64" s="20" t="e">
        <f t="shared" si="12"/>
        <v>#NUM!</v>
      </c>
      <c r="M64" s="17" t="e">
        <f t="shared" si="13"/>
        <v>#NUM!</v>
      </c>
      <c r="N64" s="18" t="e">
        <f t="shared" si="2"/>
        <v>#NUM!</v>
      </c>
      <c r="O64" s="19">
        <f t="shared" si="14"/>
        <v>0</v>
      </c>
      <c r="P64" s="17">
        <f t="shared" si="15"/>
        <v>0</v>
      </c>
      <c r="Q64" s="17">
        <f t="shared" si="16"/>
        <v>0</v>
      </c>
      <c r="R64" s="18">
        <f t="shared" si="17"/>
        <v>0</v>
      </c>
    </row>
    <row r="65" spans="1:32" s="11" customFormat="1" hidden="1" outlineLevel="1" x14ac:dyDescent="0.3">
      <c r="A65" s="11">
        <f t="shared" si="28"/>
        <v>29</v>
      </c>
      <c r="B65" s="12">
        <f t="shared" si="4"/>
        <v>10227</v>
      </c>
      <c r="C65" s="12">
        <f t="shared" si="0"/>
        <v>10592</v>
      </c>
      <c r="D65" s="13">
        <f t="shared" si="29"/>
        <v>12</v>
      </c>
      <c r="E65" s="14">
        <f t="shared" si="30"/>
        <v>348</v>
      </c>
      <c r="F65" s="15">
        <f t="shared" si="7"/>
        <v>10228</v>
      </c>
      <c r="G65" s="15">
        <f t="shared" si="8"/>
        <v>10593</v>
      </c>
      <c r="H65" s="16" t="e">
        <f t="shared" si="9"/>
        <v>#NUM!</v>
      </c>
      <c r="I65" s="16" t="e">
        <f t="shared" si="10"/>
        <v>#NUM!</v>
      </c>
      <c r="J65" s="17" t="e">
        <f t="shared" si="1"/>
        <v>#NUM!</v>
      </c>
      <c r="K65" s="17">
        <f t="shared" si="11"/>
        <v>0</v>
      </c>
      <c r="L65" s="20" t="e">
        <f t="shared" si="12"/>
        <v>#NUM!</v>
      </c>
      <c r="M65" s="17" t="e">
        <f t="shared" si="13"/>
        <v>#NUM!</v>
      </c>
      <c r="N65" s="18" t="e">
        <f t="shared" si="2"/>
        <v>#NUM!</v>
      </c>
      <c r="O65" s="19">
        <f t="shared" si="14"/>
        <v>0</v>
      </c>
      <c r="P65" s="17">
        <f t="shared" si="15"/>
        <v>0</v>
      </c>
      <c r="Q65" s="17">
        <f t="shared" si="16"/>
        <v>0</v>
      </c>
      <c r="R65" s="18">
        <f t="shared" si="17"/>
        <v>0</v>
      </c>
    </row>
    <row r="66" spans="1:32" s="11" customFormat="1" hidden="1" outlineLevel="1" x14ac:dyDescent="0.3">
      <c r="A66" s="11">
        <f t="shared" ref="A66" si="31">A65+1</f>
        <v>30</v>
      </c>
      <c r="B66" s="12">
        <f t="shared" si="4"/>
        <v>10593</v>
      </c>
      <c r="C66" s="12">
        <f t="shared" si="0"/>
        <v>10957</v>
      </c>
      <c r="D66" s="13">
        <f t="shared" ref="D66" si="32">DATEDIF(B66,C66,"m")+1</f>
        <v>12</v>
      </c>
      <c r="E66" s="14">
        <f t="shared" ref="E66" si="33">D66+E65</f>
        <v>360</v>
      </c>
      <c r="F66" s="15">
        <f t="shared" si="7"/>
        <v>10594</v>
      </c>
      <c r="G66" s="15">
        <f t="shared" si="8"/>
        <v>10958</v>
      </c>
      <c r="H66" s="16" t="e">
        <f t="shared" si="9"/>
        <v>#NUM!</v>
      </c>
      <c r="I66" s="16" t="e">
        <f t="shared" si="10"/>
        <v>#NUM!</v>
      </c>
      <c r="J66" s="17" t="e">
        <f t="shared" si="1"/>
        <v>#NUM!</v>
      </c>
      <c r="K66" s="17">
        <f t="shared" si="11"/>
        <v>0</v>
      </c>
      <c r="L66" s="21" t="e">
        <f t="shared" si="12"/>
        <v>#NUM!</v>
      </c>
      <c r="M66" s="22" t="e">
        <f t="shared" si="13"/>
        <v>#NUM!</v>
      </c>
      <c r="N66" s="23" t="e">
        <f t="shared" si="2"/>
        <v>#NUM!</v>
      </c>
      <c r="O66" s="24">
        <f t="shared" si="14"/>
        <v>0</v>
      </c>
      <c r="P66" s="22">
        <f t="shared" si="15"/>
        <v>0</v>
      </c>
      <c r="Q66" s="22">
        <f t="shared" si="16"/>
        <v>0</v>
      </c>
      <c r="R66" s="23">
        <f t="shared" si="17"/>
        <v>0</v>
      </c>
    </row>
    <row r="67" spans="1:32" hidden="1" outlineLevel="1" x14ac:dyDescent="0.3">
      <c r="B67" s="12">
        <f t="shared" si="4"/>
        <v>10958</v>
      </c>
      <c r="C67" s="12">
        <f t="shared" si="0"/>
        <v>11322</v>
      </c>
      <c r="D67" s="13">
        <f t="shared" ref="D67" si="34">DATEDIF(B67,C67,"m")+1</f>
        <v>12</v>
      </c>
      <c r="E67" s="14">
        <f t="shared" ref="E67" si="35">D67+E66</f>
        <v>372</v>
      </c>
      <c r="F67" s="15">
        <f t="shared" si="7"/>
        <v>10959</v>
      </c>
      <c r="G67" s="15">
        <f t="shared" si="8"/>
        <v>11323</v>
      </c>
    </row>
    <row r="68" spans="1:32" hidden="1" outlineLevel="1" x14ac:dyDescent="0.3">
      <c r="B68" s="12"/>
      <c r="C68" s="12"/>
      <c r="I68" s="50" t="s">
        <v>33</v>
      </c>
      <c r="J68" s="51" t="e">
        <f>J66=C16</f>
        <v>#NUM!</v>
      </c>
      <c r="M68" s="50" t="s">
        <v>33</v>
      </c>
      <c r="N68" s="51" t="e">
        <f>N66=C15</f>
        <v>#NUM!</v>
      </c>
    </row>
    <row r="69" spans="1:32" collapsed="1" x14ac:dyDescent="0.3"/>
    <row r="70" spans="1:32" x14ac:dyDescent="0.3">
      <c r="B70" s="25" t="s">
        <v>56</v>
      </c>
      <c r="C70" s="26"/>
      <c r="D70" s="27"/>
      <c r="E70" s="27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</row>
    <row r="71" spans="1:32" x14ac:dyDescent="0.3">
      <c r="C71" s="28">
        <f>YEAR(C14)</f>
        <v>1900</v>
      </c>
      <c r="D71" s="29">
        <f>C71+1</f>
        <v>1901</v>
      </c>
      <c r="E71" s="29">
        <f t="shared" ref="E71:AF71" si="36">D71+1</f>
        <v>1902</v>
      </c>
      <c r="F71" s="29">
        <f t="shared" si="36"/>
        <v>1903</v>
      </c>
      <c r="G71" s="29">
        <f t="shared" si="36"/>
        <v>1904</v>
      </c>
      <c r="H71" s="29">
        <f t="shared" si="36"/>
        <v>1905</v>
      </c>
      <c r="I71" s="29">
        <f t="shared" si="36"/>
        <v>1906</v>
      </c>
      <c r="J71" s="29">
        <f t="shared" si="36"/>
        <v>1907</v>
      </c>
      <c r="K71" s="29">
        <f t="shared" si="36"/>
        <v>1908</v>
      </c>
      <c r="L71" s="29">
        <f t="shared" si="36"/>
        <v>1909</v>
      </c>
      <c r="M71" s="29">
        <f t="shared" si="36"/>
        <v>1910</v>
      </c>
      <c r="N71" s="29">
        <f t="shared" si="36"/>
        <v>1911</v>
      </c>
      <c r="O71" s="29">
        <f t="shared" si="36"/>
        <v>1912</v>
      </c>
      <c r="P71" s="29">
        <f t="shared" si="36"/>
        <v>1913</v>
      </c>
      <c r="Q71" s="29">
        <f t="shared" si="36"/>
        <v>1914</v>
      </c>
      <c r="R71" s="29">
        <f t="shared" si="36"/>
        <v>1915</v>
      </c>
      <c r="S71" s="29">
        <f t="shared" si="36"/>
        <v>1916</v>
      </c>
      <c r="T71" s="29">
        <f t="shared" si="36"/>
        <v>1917</v>
      </c>
      <c r="U71" s="29">
        <f t="shared" si="36"/>
        <v>1918</v>
      </c>
      <c r="V71" s="29">
        <f t="shared" si="36"/>
        <v>1919</v>
      </c>
      <c r="W71" s="29">
        <f t="shared" si="36"/>
        <v>1920</v>
      </c>
      <c r="X71" s="29">
        <f t="shared" si="36"/>
        <v>1921</v>
      </c>
      <c r="Y71" s="29">
        <f t="shared" si="36"/>
        <v>1922</v>
      </c>
      <c r="Z71" s="29">
        <f t="shared" si="36"/>
        <v>1923</v>
      </c>
      <c r="AA71" s="29">
        <f t="shared" si="36"/>
        <v>1924</v>
      </c>
      <c r="AB71" s="29">
        <f t="shared" si="36"/>
        <v>1925</v>
      </c>
      <c r="AC71" s="29">
        <f t="shared" si="36"/>
        <v>1926</v>
      </c>
      <c r="AD71" s="29">
        <f t="shared" si="36"/>
        <v>1927</v>
      </c>
      <c r="AE71" s="29">
        <f t="shared" si="36"/>
        <v>1928</v>
      </c>
      <c r="AF71" s="30">
        <f t="shared" si="36"/>
        <v>1929</v>
      </c>
    </row>
    <row r="72" spans="1:32" s="11" customFormat="1" x14ac:dyDescent="0.3">
      <c r="B72" s="63" t="s">
        <v>59</v>
      </c>
      <c r="C72" s="64">
        <f>H37</f>
        <v>12</v>
      </c>
      <c r="D72" s="64" t="e">
        <f>I37+H38</f>
        <v>#NUM!</v>
      </c>
      <c r="E72" s="64" t="e">
        <f>I38+H39</f>
        <v>#NUM!</v>
      </c>
      <c r="F72" s="64" t="e">
        <f>I39+H40</f>
        <v>#NUM!</v>
      </c>
      <c r="G72" s="64" t="e">
        <f>I40+H41</f>
        <v>#NUM!</v>
      </c>
      <c r="H72" s="64" t="e">
        <f>I41+H42</f>
        <v>#NUM!</v>
      </c>
      <c r="I72" s="64" t="e">
        <f>I42+H43</f>
        <v>#NUM!</v>
      </c>
      <c r="J72" s="64" t="e">
        <f>I43+H44</f>
        <v>#NUM!</v>
      </c>
      <c r="K72" s="64" t="e">
        <f>I44+H45</f>
        <v>#NUM!</v>
      </c>
      <c r="L72" s="64" t="e">
        <f>I45+H46</f>
        <v>#NUM!</v>
      </c>
      <c r="M72" s="64" t="e">
        <f>I46+H47</f>
        <v>#NUM!</v>
      </c>
      <c r="N72" s="64" t="e">
        <f>I47+H48</f>
        <v>#NUM!</v>
      </c>
      <c r="O72" s="64" t="e">
        <f>I48+H49</f>
        <v>#NUM!</v>
      </c>
      <c r="P72" s="64" t="e">
        <f>I49+H50</f>
        <v>#NUM!</v>
      </c>
      <c r="Q72" s="64" t="e">
        <f>I50+H51</f>
        <v>#NUM!</v>
      </c>
      <c r="R72" s="64" t="e">
        <f>I51+H52</f>
        <v>#NUM!</v>
      </c>
      <c r="S72" s="64" t="e">
        <f>I52+H53</f>
        <v>#NUM!</v>
      </c>
      <c r="T72" s="64" t="e">
        <f>I53+H54</f>
        <v>#NUM!</v>
      </c>
      <c r="U72" s="64" t="e">
        <f>I54+H55</f>
        <v>#NUM!</v>
      </c>
      <c r="V72" s="64" t="e">
        <f>I55+H56</f>
        <v>#NUM!</v>
      </c>
      <c r="W72" s="64" t="e">
        <f>I56+H57</f>
        <v>#NUM!</v>
      </c>
      <c r="X72" s="64" t="e">
        <f>I57+H58</f>
        <v>#NUM!</v>
      </c>
      <c r="Y72" s="64" t="e">
        <f>I58+H59</f>
        <v>#NUM!</v>
      </c>
      <c r="Z72" s="64" t="e">
        <f>I59+H60</f>
        <v>#NUM!</v>
      </c>
      <c r="AA72" s="64" t="e">
        <f>I60+H61</f>
        <v>#NUM!</v>
      </c>
      <c r="AB72" s="64" t="e">
        <f>I61+H62</f>
        <v>#NUM!</v>
      </c>
      <c r="AC72" s="64" t="e">
        <f>I62+H63</f>
        <v>#NUM!</v>
      </c>
      <c r="AD72" s="64" t="e">
        <f>I63+H64</f>
        <v>#NUM!</v>
      </c>
      <c r="AE72" s="64" t="e">
        <f>I64+H65</f>
        <v>#NUM!</v>
      </c>
      <c r="AF72" s="64" t="e">
        <f>I65+H66</f>
        <v>#NUM!</v>
      </c>
    </row>
    <row r="73" spans="1:32" s="11" customFormat="1" x14ac:dyDescent="0.3">
      <c r="B73" s="25" t="s">
        <v>9</v>
      </c>
      <c r="C73" s="31"/>
      <c r="AF73" s="31"/>
    </row>
    <row r="74" spans="1:32" x14ac:dyDescent="0.3">
      <c r="B74" s="2" t="str">
        <f>B20</f>
        <v>Total Annual Base Rent</v>
      </c>
      <c r="C74" s="32">
        <f>H37*K37</f>
        <v>0</v>
      </c>
      <c r="D74" s="32" t="e">
        <f>(K37*I37)+(H38*K38)</f>
        <v>#NUM!</v>
      </c>
      <c r="E74" s="32" t="e">
        <f>(K38*I38)+(H39*K39)</f>
        <v>#NUM!</v>
      </c>
      <c r="F74" s="32" t="e">
        <f>(K39*I39)+(H40*K40)</f>
        <v>#NUM!</v>
      </c>
      <c r="G74" s="32" t="e">
        <f>(K40*I40)+(H41*K41)</f>
        <v>#NUM!</v>
      </c>
      <c r="H74" s="32" t="e">
        <f>(K41*I41)+(H42*K42)</f>
        <v>#NUM!</v>
      </c>
      <c r="I74" s="32" t="e">
        <f>(K42*I42)+(H43*K43)</f>
        <v>#NUM!</v>
      </c>
      <c r="J74" s="32" t="e">
        <f>(K43*I43)+(H44*K44)</f>
        <v>#NUM!</v>
      </c>
      <c r="K74" s="32" t="e">
        <f>(K44*I44)+(H45*K45)</f>
        <v>#NUM!</v>
      </c>
      <c r="L74" s="32" t="e">
        <f>(K45*I45)+(H46*K46)</f>
        <v>#NUM!</v>
      </c>
      <c r="M74" s="32" t="e">
        <f>(I46*K46)+(H47*K47)</f>
        <v>#NUM!</v>
      </c>
      <c r="N74" s="32" t="e">
        <f>(I47*K47)+(H48*K48)</f>
        <v>#NUM!</v>
      </c>
      <c r="O74" s="32" t="e">
        <f>(I48*K48)+(H49*K49)</f>
        <v>#NUM!</v>
      </c>
      <c r="P74" s="32" t="e">
        <f>(I49*K49)+(H50*K50)</f>
        <v>#NUM!</v>
      </c>
      <c r="Q74" s="32" t="e">
        <f>(I50*K50)+(H51*K51)</f>
        <v>#NUM!</v>
      </c>
      <c r="R74" s="32" t="e">
        <f>(I51*K51)+(H52*K52)</f>
        <v>#NUM!</v>
      </c>
      <c r="S74" s="32" t="e">
        <f>(I52*K52)+(H53*K53)</f>
        <v>#NUM!</v>
      </c>
      <c r="T74" s="32" t="e">
        <f>(I53*K53)+(H54*K54)</f>
        <v>#NUM!</v>
      </c>
      <c r="U74" s="32" t="e">
        <f>(I54*K54)+(H55*K55)</f>
        <v>#NUM!</v>
      </c>
      <c r="V74" s="32" t="e">
        <f>(I55*K55)+(H56*K56)</f>
        <v>#NUM!</v>
      </c>
      <c r="W74" s="32" t="e">
        <f>(I56*K56)+(H57*K57)</f>
        <v>#NUM!</v>
      </c>
      <c r="X74" s="32" t="e">
        <f>(I57*K57)+(H58*K58)</f>
        <v>#NUM!</v>
      </c>
      <c r="Y74" s="32" t="e">
        <f>(I58*K58)+(H59*K59)</f>
        <v>#NUM!</v>
      </c>
      <c r="Z74" s="32" t="e">
        <f>(I59*K59)+(H60*K60)</f>
        <v>#NUM!</v>
      </c>
      <c r="AA74" s="32" t="e">
        <f>(I60*K60)+(H61*K61)</f>
        <v>#NUM!</v>
      </c>
      <c r="AB74" s="32" t="e">
        <f>(I61*K61)+(H62*K62)</f>
        <v>#NUM!</v>
      </c>
      <c r="AC74" s="32" t="e">
        <f>(I62*K62)+(H63*K63)</f>
        <v>#NUM!</v>
      </c>
      <c r="AD74" s="32" t="e">
        <f>(I63*K63)+(H64*K64)</f>
        <v>#NUM!</v>
      </c>
      <c r="AE74" s="32" t="e">
        <f>(I64*K64)+(H65*K65)</f>
        <v>#NUM!</v>
      </c>
      <c r="AF74" s="32" t="e">
        <f>(I65*K65)+(H66*K66)</f>
        <v>#NUM!</v>
      </c>
    </row>
    <row r="75" spans="1:32" x14ac:dyDescent="0.3">
      <c r="B75" s="33" t="s">
        <v>12</v>
      </c>
      <c r="C75" s="34">
        <f>-(K37*L37)</f>
        <v>0</v>
      </c>
      <c r="D75" s="32" t="e">
        <f>-((K37*M37)+(L38*K38))</f>
        <v>#NUM!</v>
      </c>
      <c r="E75" s="32" t="e">
        <f>-((K38*M38)+(L39*K39))</f>
        <v>#NUM!</v>
      </c>
      <c r="F75" s="32" t="e">
        <f>-((K39*M39)+(L40*K40))</f>
        <v>#NUM!</v>
      </c>
      <c r="G75" s="32" t="e">
        <f>-((K40*M40)+(L41*K41))</f>
        <v>#NUM!</v>
      </c>
      <c r="H75" s="32" t="e">
        <f>-((K41*M41)+(L42*K42))</f>
        <v>#NUM!</v>
      </c>
      <c r="I75" s="32" t="e">
        <f>-((K42*M42)+(L43*K43))</f>
        <v>#NUM!</v>
      </c>
      <c r="J75" s="32" t="e">
        <f>-((K43*M43)+(L44*K44))</f>
        <v>#NUM!</v>
      </c>
      <c r="K75" s="32" t="e">
        <f>-((K44*M44)+(L45*K45))</f>
        <v>#NUM!</v>
      </c>
      <c r="L75" s="32" t="e">
        <f>-((K45*M45)+(L46*K46))</f>
        <v>#NUM!</v>
      </c>
      <c r="M75" s="32" t="e">
        <f>-((K46*M46)+(L47*K47))</f>
        <v>#NUM!</v>
      </c>
      <c r="N75" s="32" t="e">
        <f>-((K47*M47)+(L48*K48))</f>
        <v>#NUM!</v>
      </c>
      <c r="O75" s="32" t="e">
        <f>-((K48*M48)+(L49*K49))</f>
        <v>#NUM!</v>
      </c>
      <c r="P75" s="32" t="e">
        <f>-((K49*M49)+(L50*K50))</f>
        <v>#NUM!</v>
      </c>
      <c r="Q75" s="32" t="e">
        <f>-((K50*M50)+(L51*K51))</f>
        <v>#NUM!</v>
      </c>
      <c r="R75" s="32" t="e">
        <f>-((K51*M51)+(L52*K52))</f>
        <v>#NUM!</v>
      </c>
      <c r="S75" s="32" t="e">
        <f>-((K52*M52)+(L53*K53))</f>
        <v>#NUM!</v>
      </c>
      <c r="T75" s="32" t="e">
        <f>-((K53*M53)+(L54*K54))</f>
        <v>#NUM!</v>
      </c>
      <c r="U75" s="32" t="e">
        <f>-((K54*M54)+(L55*K55))</f>
        <v>#NUM!</v>
      </c>
      <c r="V75" s="32" t="e">
        <f>-((K55*M55)+(L56*K56))</f>
        <v>#NUM!</v>
      </c>
      <c r="W75" s="32" t="e">
        <f>-((K56*M56)+(L57*K57))</f>
        <v>#NUM!</v>
      </c>
      <c r="X75" s="32" t="e">
        <f>-((K57*M57)+(L58*K58))</f>
        <v>#NUM!</v>
      </c>
      <c r="Y75" s="32" t="e">
        <f>-((K58*M58)+(L59*K59))</f>
        <v>#NUM!</v>
      </c>
      <c r="Z75" s="32" t="e">
        <f>-((K59*M59)+(L60*K60))</f>
        <v>#NUM!</v>
      </c>
      <c r="AA75" s="32" t="e">
        <f>-((K60*M60)+(L61*K61))</f>
        <v>#NUM!</v>
      </c>
      <c r="AB75" s="32" t="e">
        <f>-((K61*M61)+(L62*K62))</f>
        <v>#NUM!</v>
      </c>
      <c r="AC75" s="32" t="e">
        <f>-((K62*M62)+(L63*K63))</f>
        <v>#NUM!</v>
      </c>
      <c r="AD75" s="32" t="e">
        <f>-((K63*M63)+(L64*K64))</f>
        <v>#NUM!</v>
      </c>
      <c r="AE75" s="32" t="e">
        <f>-((K64*M64)+(L65*K65))</f>
        <v>#NUM!</v>
      </c>
      <c r="AF75" s="32" t="e">
        <f>-((K65*M65)+(L66*K66))</f>
        <v>#NUM!</v>
      </c>
    </row>
    <row r="76" spans="1:32" x14ac:dyDescent="0.3">
      <c r="B76" s="2" t="str">
        <f>B24</f>
        <v>CAM</v>
      </c>
      <c r="C76" s="32">
        <f>H37*O37</f>
        <v>0</v>
      </c>
      <c r="D76" s="32" t="e">
        <f>(I37*O37)+(H38*O38)</f>
        <v>#NUM!</v>
      </c>
      <c r="E76" s="32" t="e">
        <f>(I38*O38)+(H39*O39)</f>
        <v>#NUM!</v>
      </c>
      <c r="F76" s="32" t="e">
        <f>(I39*O39)+(H40*O40)</f>
        <v>#NUM!</v>
      </c>
      <c r="G76" s="32" t="e">
        <f>(I40*O40)+(H41*O41)</f>
        <v>#NUM!</v>
      </c>
      <c r="H76" s="32" t="e">
        <f>(I41*O41)+(H42*O42)</f>
        <v>#NUM!</v>
      </c>
      <c r="I76" s="32" t="e">
        <f>(I42*O42)+(H43*O43)</f>
        <v>#NUM!</v>
      </c>
      <c r="J76" s="32" t="e">
        <f>(I43*O43)+(H44*O44)</f>
        <v>#NUM!</v>
      </c>
      <c r="K76" s="32" t="e">
        <f>(I44*O44)+(H45*O45)</f>
        <v>#NUM!</v>
      </c>
      <c r="L76" s="32" t="e">
        <f>(I45*O45)+(H46*O46)</f>
        <v>#NUM!</v>
      </c>
      <c r="M76" s="32" t="e">
        <f>(I46*O46)+(H47*O47)</f>
        <v>#NUM!</v>
      </c>
      <c r="N76" s="32" t="e">
        <f>(I47*O47)+(H48*O48)</f>
        <v>#NUM!</v>
      </c>
      <c r="O76" s="32" t="e">
        <f>(I48*O48)+(H49*O49)</f>
        <v>#NUM!</v>
      </c>
      <c r="P76" s="32" t="e">
        <f>(I49*O49)+(H50*O50)</f>
        <v>#NUM!</v>
      </c>
      <c r="Q76" s="32" t="e">
        <f>(I50*O50)+(H51*O51)</f>
        <v>#NUM!</v>
      </c>
      <c r="R76" s="32" t="e">
        <f>(I51*O51)+(H52*O52)</f>
        <v>#NUM!</v>
      </c>
      <c r="S76" s="32" t="e">
        <f>(I52*O52)+(H53*O53)</f>
        <v>#NUM!</v>
      </c>
      <c r="T76" s="32" t="e">
        <f>(I53*O53)+(H54*O54)</f>
        <v>#NUM!</v>
      </c>
      <c r="U76" s="32" t="e">
        <f>(I54*O54)+(H55*O55)</f>
        <v>#NUM!</v>
      </c>
      <c r="V76" s="32" t="e">
        <f>(I55*O55)+(H56*O56)</f>
        <v>#NUM!</v>
      </c>
      <c r="W76" s="32" t="e">
        <f>(I56*O56)+(H57*O57)</f>
        <v>#NUM!</v>
      </c>
      <c r="X76" s="32" t="e">
        <f>(I57*O57)+(H58*O58)</f>
        <v>#NUM!</v>
      </c>
      <c r="Y76" s="32" t="e">
        <f>(I58*O58)+(H59*O59)</f>
        <v>#NUM!</v>
      </c>
      <c r="Z76" s="32" t="e">
        <f>(I59*O59)+(H60*O60)</f>
        <v>#NUM!</v>
      </c>
      <c r="AA76" s="32" t="e">
        <f>(I60*O60)+(H61*O61)</f>
        <v>#NUM!</v>
      </c>
      <c r="AB76" s="32" t="e">
        <f>(I61*O61)+(H62*O62)</f>
        <v>#NUM!</v>
      </c>
      <c r="AC76" s="32" t="e">
        <f>(I62*O62)+(H63*O63)</f>
        <v>#NUM!</v>
      </c>
      <c r="AD76" s="32" t="e">
        <f>(I63*O63)+(H64*O64)</f>
        <v>#NUM!</v>
      </c>
      <c r="AE76" s="32" t="e">
        <f>(I64*O64)+(H65*O65)</f>
        <v>#NUM!</v>
      </c>
      <c r="AF76" s="32" t="e">
        <f>(I65*O65)+(H66*O66)</f>
        <v>#NUM!</v>
      </c>
    </row>
    <row r="77" spans="1:32" x14ac:dyDescent="0.3">
      <c r="B77" s="2" t="str">
        <f>B25</f>
        <v>Operating Expenses</v>
      </c>
      <c r="C77" s="32">
        <f>H37*P37</f>
        <v>0</v>
      </c>
      <c r="D77" s="32" t="e">
        <f>(I37*P37)+(H38*P38)</f>
        <v>#NUM!</v>
      </c>
      <c r="E77" s="32" t="e">
        <f>(I38*P38)+(H39*P39)</f>
        <v>#NUM!</v>
      </c>
      <c r="F77" s="32" t="e">
        <f>(I39*P39)+(H40*P40)</f>
        <v>#NUM!</v>
      </c>
      <c r="G77" s="32" t="e">
        <f>(I40*P40)+(H41*P41)</f>
        <v>#NUM!</v>
      </c>
      <c r="H77" s="32" t="e">
        <f>(I41*P41)+(H42*P42)</f>
        <v>#NUM!</v>
      </c>
      <c r="I77" s="32" t="e">
        <f>(I42*P42)+(H43*P43)</f>
        <v>#NUM!</v>
      </c>
      <c r="J77" s="32" t="e">
        <f>(I43*P43)+(H44*P44)</f>
        <v>#NUM!</v>
      </c>
      <c r="K77" s="32" t="e">
        <f>(I44*P44)+(H45*P45)</f>
        <v>#NUM!</v>
      </c>
      <c r="L77" s="32" t="e">
        <f>(I45*P45)+(H46*P46)</f>
        <v>#NUM!</v>
      </c>
      <c r="M77" s="32" t="e">
        <f>(I46*P46)+(H47*P47)</f>
        <v>#NUM!</v>
      </c>
      <c r="N77" s="32" t="e">
        <f>(I47*P47)+(H48*P48)</f>
        <v>#NUM!</v>
      </c>
      <c r="O77" s="32" t="e">
        <f>(I48*P48)+(H49*P49)</f>
        <v>#NUM!</v>
      </c>
      <c r="P77" s="32" t="e">
        <f>(I49*P49)+(H50*P50)</f>
        <v>#NUM!</v>
      </c>
      <c r="Q77" s="32" t="e">
        <f>(I50*P50)+(H51*P51)</f>
        <v>#NUM!</v>
      </c>
      <c r="R77" s="32" t="e">
        <f>(I51*P51)+(H52*P52)</f>
        <v>#NUM!</v>
      </c>
      <c r="S77" s="32" t="e">
        <f>(I52*P52)+(H53*P53)</f>
        <v>#NUM!</v>
      </c>
      <c r="T77" s="32" t="e">
        <f>(I53*P53)+(H54*P54)</f>
        <v>#NUM!</v>
      </c>
      <c r="U77" s="32" t="e">
        <f>(I54*P54)+(H55*P55)</f>
        <v>#NUM!</v>
      </c>
      <c r="V77" s="32" t="e">
        <f>(I55*P55)+(H56*P56)</f>
        <v>#NUM!</v>
      </c>
      <c r="W77" s="32" t="e">
        <f>(I56*P56)+(H57*P57)</f>
        <v>#NUM!</v>
      </c>
      <c r="X77" s="32" t="e">
        <f>(I57*P57)+(H58*P58)</f>
        <v>#NUM!</v>
      </c>
      <c r="Y77" s="32" t="e">
        <f>(I58*P58)+(H59*P59)</f>
        <v>#NUM!</v>
      </c>
      <c r="Z77" s="32" t="e">
        <f>(I59*P59)+(H60*P60)</f>
        <v>#NUM!</v>
      </c>
      <c r="AA77" s="32" t="e">
        <f>(I60*P60)+(H61*P61)</f>
        <v>#NUM!</v>
      </c>
      <c r="AB77" s="32" t="e">
        <f>(I61*P61)+(H62*P62)</f>
        <v>#NUM!</v>
      </c>
      <c r="AC77" s="32" t="e">
        <f>(I62*P62)+(H63*P63)</f>
        <v>#NUM!</v>
      </c>
      <c r="AD77" s="32" t="e">
        <f>(I63*P63)+(H64*P64)</f>
        <v>#NUM!</v>
      </c>
      <c r="AE77" s="32" t="e">
        <f>(I64*P64)+(H65*P65)</f>
        <v>#NUM!</v>
      </c>
      <c r="AF77" s="32" t="e">
        <f>(I65*P65)+(H66*P66)</f>
        <v>#NUM!</v>
      </c>
    </row>
    <row r="78" spans="1:32" x14ac:dyDescent="0.3">
      <c r="B78" s="2" t="str">
        <f>B26</f>
        <v>[enter rent type name]</v>
      </c>
      <c r="C78" s="32">
        <f>H37*Q37</f>
        <v>0</v>
      </c>
      <c r="D78" s="32" t="e">
        <f>(I37*Q37)+(H38*Q38)</f>
        <v>#NUM!</v>
      </c>
      <c r="E78" s="32" t="e">
        <f>(I38*Q38)+(H39*Q39)</f>
        <v>#NUM!</v>
      </c>
      <c r="F78" s="32" t="e">
        <f>(I39*Q39)+(H40*Q40)</f>
        <v>#NUM!</v>
      </c>
      <c r="G78" s="32" t="e">
        <f>(I40*Q40)+(H41*Q41)</f>
        <v>#NUM!</v>
      </c>
      <c r="H78" s="32" t="e">
        <f>(I41*Q41)+(H42*Q42)</f>
        <v>#NUM!</v>
      </c>
      <c r="I78" s="32" t="e">
        <f>(I42*Q42)+(H43*Q43)</f>
        <v>#NUM!</v>
      </c>
      <c r="J78" s="32" t="e">
        <f>(I43*Q43)+(H44*Q44)</f>
        <v>#NUM!</v>
      </c>
      <c r="K78" s="32" t="e">
        <f>(I44*Q44)+(H45*Q45)</f>
        <v>#NUM!</v>
      </c>
      <c r="L78" s="32" t="e">
        <f>(I45*Q45)+(H46*Q46)</f>
        <v>#NUM!</v>
      </c>
      <c r="M78" s="32" t="e">
        <f>(I46*Q46)+(H47*Q47)</f>
        <v>#NUM!</v>
      </c>
      <c r="N78" s="32" t="e">
        <f>(I47*Q47)+(H48*Q48)</f>
        <v>#NUM!</v>
      </c>
      <c r="O78" s="32" t="e">
        <f>(I48*Q48)+(H49*Q49)</f>
        <v>#NUM!</v>
      </c>
      <c r="P78" s="32" t="e">
        <f>(I49*Q49)+(H50*Q50)</f>
        <v>#NUM!</v>
      </c>
      <c r="Q78" s="32" t="e">
        <f>(I50*Q50)+(H51*Q51)</f>
        <v>#NUM!</v>
      </c>
      <c r="R78" s="32" t="e">
        <f>(I51*Q51)+(H52*Q52)</f>
        <v>#NUM!</v>
      </c>
      <c r="S78" s="32" t="e">
        <f>(I52*Q52)+(H53*Q53)</f>
        <v>#NUM!</v>
      </c>
      <c r="T78" s="32" t="e">
        <f>(I53*Q53)+(H54*Q54)</f>
        <v>#NUM!</v>
      </c>
      <c r="U78" s="32" t="e">
        <f>(I54*Q54)+(H55*Q55)</f>
        <v>#NUM!</v>
      </c>
      <c r="V78" s="32" t="e">
        <f>(I55*Q55)+(H56*Q56)</f>
        <v>#NUM!</v>
      </c>
      <c r="W78" s="32" t="e">
        <f>(I56*Q56)+(H57*Q57)</f>
        <v>#NUM!</v>
      </c>
      <c r="X78" s="32" t="e">
        <f>(I57*Q57)+(H58*Q58)</f>
        <v>#NUM!</v>
      </c>
      <c r="Y78" s="32" t="e">
        <f>(I58*Q58)+(H59*Q59)</f>
        <v>#NUM!</v>
      </c>
      <c r="Z78" s="32" t="e">
        <f>(I59*Q59)+(H60*Q60)</f>
        <v>#NUM!</v>
      </c>
      <c r="AA78" s="32" t="e">
        <f>(I60*Q60)+(H61*Q61)</f>
        <v>#NUM!</v>
      </c>
      <c r="AB78" s="32" t="e">
        <f>(I61*Q61)+(H62*Q62)</f>
        <v>#NUM!</v>
      </c>
      <c r="AC78" s="32" t="e">
        <f>(I62*Q62)+(H63*Q63)</f>
        <v>#NUM!</v>
      </c>
      <c r="AD78" s="32" t="e">
        <f>(I63*Q63)+(H64*Q64)</f>
        <v>#NUM!</v>
      </c>
      <c r="AE78" s="32" t="e">
        <f>(I64*Q64)+(H65*Q65)</f>
        <v>#NUM!</v>
      </c>
      <c r="AF78" s="32" t="e">
        <f>(I65*Q65)+(H66*Q66)</f>
        <v>#NUM!</v>
      </c>
    </row>
    <row r="79" spans="1:32" x14ac:dyDescent="0.3">
      <c r="B79" s="2" t="str">
        <f>B27</f>
        <v>[enter rent type name]</v>
      </c>
      <c r="C79" s="32">
        <f>H37*R37</f>
        <v>0</v>
      </c>
      <c r="D79" s="32" t="e">
        <f>(I37*R37)+(H38*R38)</f>
        <v>#NUM!</v>
      </c>
      <c r="E79" s="32" t="e">
        <f>(I38*R38)+(H39*R39)</f>
        <v>#NUM!</v>
      </c>
      <c r="F79" s="32" t="e">
        <f>(I39*R39)+(H40*R40)</f>
        <v>#NUM!</v>
      </c>
      <c r="G79" s="32" t="e">
        <f>(I40*R40)+(H41*R41)</f>
        <v>#NUM!</v>
      </c>
      <c r="H79" s="32" t="e">
        <f>(I41*R41)+(H42*R42)</f>
        <v>#NUM!</v>
      </c>
      <c r="I79" s="32" t="e">
        <f>(I42*R42)+(H43*R43)</f>
        <v>#NUM!</v>
      </c>
      <c r="J79" s="32" t="e">
        <f>(I43*R43)+(H44*R44)</f>
        <v>#NUM!</v>
      </c>
      <c r="K79" s="32" t="e">
        <f>(I44*R44)+(H45*R45)</f>
        <v>#NUM!</v>
      </c>
      <c r="L79" s="32" t="e">
        <f>(I45*R45)+(H46*R46)</f>
        <v>#NUM!</v>
      </c>
      <c r="M79" s="32" t="e">
        <f>(I46*R46)+(H47*R47)</f>
        <v>#NUM!</v>
      </c>
      <c r="N79" s="32" t="e">
        <f>(I47*R47)+(H48*R48)</f>
        <v>#NUM!</v>
      </c>
      <c r="O79" s="32" t="e">
        <f>(I48*R48)+(H49*R49)</f>
        <v>#NUM!</v>
      </c>
      <c r="P79" s="32" t="e">
        <f>(I49*R49)+(H50*R50)</f>
        <v>#NUM!</v>
      </c>
      <c r="Q79" s="32" t="e">
        <f>(I50*R50)+(H51*R51)</f>
        <v>#NUM!</v>
      </c>
      <c r="R79" s="32" t="e">
        <f>(I51*R51)+(H52*R52)</f>
        <v>#NUM!</v>
      </c>
      <c r="S79" s="32" t="e">
        <f>(I52*R52)+(H53*R53)</f>
        <v>#NUM!</v>
      </c>
      <c r="T79" s="32" t="e">
        <f>(I53*R53)+(H54*R54)</f>
        <v>#NUM!</v>
      </c>
      <c r="U79" s="32" t="e">
        <f>(I54*R54)+(H55*R55)</f>
        <v>#NUM!</v>
      </c>
      <c r="V79" s="32" t="e">
        <f>(I55*R55)+(H56*R56)</f>
        <v>#NUM!</v>
      </c>
      <c r="W79" s="32" t="e">
        <f>(I56*R56)+(H57*R57)</f>
        <v>#NUM!</v>
      </c>
      <c r="X79" s="32" t="e">
        <f>(I57*R57)+(H58*R58)</f>
        <v>#NUM!</v>
      </c>
      <c r="Y79" s="32" t="e">
        <f>(I58*R58)+(H59*R59)</f>
        <v>#NUM!</v>
      </c>
      <c r="Z79" s="32" t="e">
        <f>(I59*R59)+(H60*R60)</f>
        <v>#NUM!</v>
      </c>
      <c r="AA79" s="32" t="e">
        <f>(I60*R60)+(H61*R61)</f>
        <v>#NUM!</v>
      </c>
      <c r="AB79" s="32" t="e">
        <f>(I61*R61)+(H62*R62)</f>
        <v>#NUM!</v>
      </c>
      <c r="AC79" s="32" t="e">
        <f>(I62*R62)+(H63*R63)</f>
        <v>#NUM!</v>
      </c>
      <c r="AD79" s="32" t="e">
        <f>(I63*R63)+(H64*R64)</f>
        <v>#NUM!</v>
      </c>
      <c r="AE79" s="32" t="e">
        <f>(I64*R64)+(H65*R65)</f>
        <v>#NUM!</v>
      </c>
      <c r="AF79" s="32" t="e">
        <f>(I65*R65)+(H66*R66)</f>
        <v>#NUM!</v>
      </c>
    </row>
    <row r="80" spans="1:32" s="36" customFormat="1" x14ac:dyDescent="0.3">
      <c r="B80" s="60" t="s">
        <v>27</v>
      </c>
      <c r="C80" s="54">
        <f t="shared" ref="C80:AF80" si="37">SUM(C74:C79)</f>
        <v>0</v>
      </c>
      <c r="D80" s="54" t="e">
        <f t="shared" si="37"/>
        <v>#NUM!</v>
      </c>
      <c r="E80" s="54" t="e">
        <f t="shared" si="37"/>
        <v>#NUM!</v>
      </c>
      <c r="F80" s="54" t="e">
        <f t="shared" si="37"/>
        <v>#NUM!</v>
      </c>
      <c r="G80" s="54" t="e">
        <f t="shared" si="37"/>
        <v>#NUM!</v>
      </c>
      <c r="H80" s="54" t="e">
        <f t="shared" si="37"/>
        <v>#NUM!</v>
      </c>
      <c r="I80" s="54" t="e">
        <f t="shared" si="37"/>
        <v>#NUM!</v>
      </c>
      <c r="J80" s="54" t="e">
        <f t="shared" si="37"/>
        <v>#NUM!</v>
      </c>
      <c r="K80" s="54" t="e">
        <f t="shared" si="37"/>
        <v>#NUM!</v>
      </c>
      <c r="L80" s="54" t="e">
        <f t="shared" si="37"/>
        <v>#NUM!</v>
      </c>
      <c r="M80" s="54" t="e">
        <f t="shared" si="37"/>
        <v>#NUM!</v>
      </c>
      <c r="N80" s="54" t="e">
        <f t="shared" si="37"/>
        <v>#NUM!</v>
      </c>
      <c r="O80" s="54" t="e">
        <f t="shared" si="37"/>
        <v>#NUM!</v>
      </c>
      <c r="P80" s="54" t="e">
        <f t="shared" si="37"/>
        <v>#NUM!</v>
      </c>
      <c r="Q80" s="54" t="e">
        <f t="shared" si="37"/>
        <v>#NUM!</v>
      </c>
      <c r="R80" s="54" t="e">
        <f t="shared" si="37"/>
        <v>#NUM!</v>
      </c>
      <c r="S80" s="54" t="e">
        <f t="shared" si="37"/>
        <v>#NUM!</v>
      </c>
      <c r="T80" s="54" t="e">
        <f t="shared" si="37"/>
        <v>#NUM!</v>
      </c>
      <c r="U80" s="54" t="e">
        <f t="shared" si="37"/>
        <v>#NUM!</v>
      </c>
      <c r="V80" s="54" t="e">
        <f t="shared" si="37"/>
        <v>#NUM!</v>
      </c>
      <c r="W80" s="54" t="e">
        <f t="shared" si="37"/>
        <v>#NUM!</v>
      </c>
      <c r="X80" s="54" t="e">
        <f t="shared" si="37"/>
        <v>#NUM!</v>
      </c>
      <c r="Y80" s="54" t="e">
        <f t="shared" si="37"/>
        <v>#NUM!</v>
      </c>
      <c r="Z80" s="54" t="e">
        <f t="shared" si="37"/>
        <v>#NUM!</v>
      </c>
      <c r="AA80" s="54" t="e">
        <f t="shared" si="37"/>
        <v>#NUM!</v>
      </c>
      <c r="AB80" s="54" t="e">
        <f t="shared" si="37"/>
        <v>#NUM!</v>
      </c>
      <c r="AC80" s="54" t="e">
        <f t="shared" si="37"/>
        <v>#NUM!</v>
      </c>
      <c r="AD80" s="54" t="e">
        <f t="shared" si="37"/>
        <v>#NUM!</v>
      </c>
      <c r="AE80" s="54" t="e">
        <f t="shared" si="37"/>
        <v>#NUM!</v>
      </c>
      <c r="AF80" s="55" t="e">
        <f t="shared" si="37"/>
        <v>#NUM!</v>
      </c>
    </row>
    <row r="81" spans="2:32" x14ac:dyDescent="0.3">
      <c r="B81" s="59" t="s">
        <v>28</v>
      </c>
      <c r="C81" s="57" t="e">
        <f>C80/$C$13</f>
        <v>#DIV/0!</v>
      </c>
      <c r="D81" s="57" t="e">
        <f t="shared" ref="D81:F81" si="38">D80/$C$13</f>
        <v>#NUM!</v>
      </c>
      <c r="E81" s="57" t="e">
        <f t="shared" si="38"/>
        <v>#NUM!</v>
      </c>
      <c r="F81" s="57" t="e">
        <f t="shared" si="38"/>
        <v>#NUM!</v>
      </c>
      <c r="G81" s="57" t="e">
        <f t="shared" ref="G81" si="39">G80/$C$13</f>
        <v>#NUM!</v>
      </c>
      <c r="H81" s="57" t="e">
        <f t="shared" ref="H81" si="40">H80/$C$13</f>
        <v>#NUM!</v>
      </c>
      <c r="I81" s="57" t="e">
        <f t="shared" ref="I81" si="41">I80/$C$13</f>
        <v>#NUM!</v>
      </c>
      <c r="J81" s="57" t="e">
        <f t="shared" ref="J81" si="42">J80/$C$13</f>
        <v>#NUM!</v>
      </c>
      <c r="K81" s="57" t="e">
        <f t="shared" ref="K81" si="43">K80/$C$13</f>
        <v>#NUM!</v>
      </c>
      <c r="L81" s="57" t="e">
        <f t="shared" ref="L81" si="44">L80/$C$13</f>
        <v>#NUM!</v>
      </c>
      <c r="M81" s="57" t="e">
        <f t="shared" ref="M81" si="45">M80/$C$13</f>
        <v>#NUM!</v>
      </c>
      <c r="N81" s="57" t="e">
        <f t="shared" ref="N81" si="46">N80/$C$13</f>
        <v>#NUM!</v>
      </c>
      <c r="O81" s="57" t="e">
        <f t="shared" ref="O81" si="47">O80/$C$13</f>
        <v>#NUM!</v>
      </c>
      <c r="P81" s="57" t="e">
        <f t="shared" ref="P81" si="48">P80/$C$13</f>
        <v>#NUM!</v>
      </c>
      <c r="Q81" s="57" t="e">
        <f t="shared" ref="Q81" si="49">Q80/$C$13</f>
        <v>#NUM!</v>
      </c>
      <c r="R81" s="57" t="e">
        <f t="shared" ref="R81" si="50">R80/$C$13</f>
        <v>#NUM!</v>
      </c>
      <c r="S81" s="57" t="e">
        <f t="shared" ref="S81" si="51">S80/$C$13</f>
        <v>#NUM!</v>
      </c>
      <c r="T81" s="57" t="e">
        <f t="shared" ref="T81" si="52">T80/$C$13</f>
        <v>#NUM!</v>
      </c>
      <c r="U81" s="57" t="e">
        <f t="shared" ref="U81" si="53">U80/$C$13</f>
        <v>#NUM!</v>
      </c>
      <c r="V81" s="57" t="e">
        <f t="shared" ref="V81" si="54">V80/$C$13</f>
        <v>#NUM!</v>
      </c>
      <c r="W81" s="57" t="e">
        <f t="shared" ref="W81" si="55">W80/$C$13</f>
        <v>#NUM!</v>
      </c>
      <c r="X81" s="57" t="e">
        <f t="shared" ref="X81" si="56">X80/$C$13</f>
        <v>#NUM!</v>
      </c>
      <c r="Y81" s="57" t="e">
        <f t="shared" ref="Y81" si="57">Y80/$C$13</f>
        <v>#NUM!</v>
      </c>
      <c r="Z81" s="57" t="e">
        <f t="shared" ref="Z81" si="58">Z80/$C$13</f>
        <v>#NUM!</v>
      </c>
      <c r="AA81" s="57" t="e">
        <f t="shared" ref="AA81" si="59">AA80/$C$13</f>
        <v>#NUM!</v>
      </c>
      <c r="AB81" s="57" t="e">
        <f t="shared" ref="AB81" si="60">AB80/$C$13</f>
        <v>#NUM!</v>
      </c>
      <c r="AC81" s="57" t="e">
        <f t="shared" ref="AC81" si="61">AC80/$C$13</f>
        <v>#NUM!</v>
      </c>
      <c r="AD81" s="57" t="e">
        <f t="shared" ref="AD81" si="62">AD80/$C$13</f>
        <v>#NUM!</v>
      </c>
      <c r="AE81" s="57" t="e">
        <f t="shared" ref="AE81" si="63">AE80/$C$13</f>
        <v>#NUM!</v>
      </c>
      <c r="AF81" s="58" t="e">
        <f t="shared" ref="AF81" si="64">AF80/$C$13</f>
        <v>#NUM!</v>
      </c>
    </row>
    <row r="83" spans="2:32" x14ac:dyDescent="0.3">
      <c r="B83" s="25" t="s">
        <v>40</v>
      </c>
    </row>
    <row r="84" spans="2:32" x14ac:dyDescent="0.3">
      <c r="B84" s="2" t="str">
        <f>B29</f>
        <v>Total Professional Fees</v>
      </c>
      <c r="C84" s="32">
        <f>C29</f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</row>
    <row r="85" spans="2:32" x14ac:dyDescent="0.3">
      <c r="B85" s="2" t="str">
        <f>B30</f>
        <v>Total FF&amp;E</v>
      </c>
      <c r="C85" s="32">
        <f>C30</f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</row>
    <row r="86" spans="2:32" x14ac:dyDescent="0.3">
      <c r="B86" s="2" t="str">
        <f t="shared" ref="B86" si="65">B31</f>
        <v>[enter Capex type name]</v>
      </c>
      <c r="C86" s="32">
        <f>C31</f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</row>
    <row r="87" spans="2:32" x14ac:dyDescent="0.3">
      <c r="B87" s="2" t="str">
        <f>B32</f>
        <v>Landlord Contribution (TIA)</v>
      </c>
      <c r="C87" s="35">
        <f>-C32</f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2:32" s="36" customFormat="1" x14ac:dyDescent="0.3">
      <c r="B88" s="53" t="s">
        <v>41</v>
      </c>
      <c r="C88" s="54">
        <f>SUM(C84:C87)</f>
        <v>0</v>
      </c>
      <c r="D88" s="54">
        <f t="shared" ref="D88:G88" si="66">SUM(D84:D87)</f>
        <v>0</v>
      </c>
      <c r="E88" s="54">
        <f t="shared" si="66"/>
        <v>0</v>
      </c>
      <c r="F88" s="54">
        <f t="shared" si="66"/>
        <v>0</v>
      </c>
      <c r="G88" s="54">
        <f t="shared" si="66"/>
        <v>0</v>
      </c>
      <c r="H88" s="54">
        <f t="shared" ref="H88" si="67">SUM(H84:H87)</f>
        <v>0</v>
      </c>
      <c r="I88" s="54">
        <f t="shared" ref="I88" si="68">SUM(I84:I87)</f>
        <v>0</v>
      </c>
      <c r="J88" s="54">
        <f t="shared" ref="J88" si="69">SUM(J84:J87)</f>
        <v>0</v>
      </c>
      <c r="K88" s="54">
        <f t="shared" ref="K88" si="70">SUM(K84:K87)</f>
        <v>0</v>
      </c>
      <c r="L88" s="54">
        <f t="shared" ref="L88" si="71">SUM(L84:L87)</f>
        <v>0</v>
      </c>
      <c r="M88" s="54">
        <f t="shared" ref="M88" si="72">SUM(M84:M87)</f>
        <v>0</v>
      </c>
      <c r="N88" s="54">
        <f t="shared" ref="N88" si="73">SUM(N84:N87)</f>
        <v>0</v>
      </c>
      <c r="O88" s="54">
        <f t="shared" ref="O88" si="74">SUM(O84:O87)</f>
        <v>0</v>
      </c>
      <c r="P88" s="54">
        <f t="shared" ref="P88" si="75">SUM(P84:P87)</f>
        <v>0</v>
      </c>
      <c r="Q88" s="54">
        <f t="shared" ref="Q88" si="76">SUM(Q84:Q87)</f>
        <v>0</v>
      </c>
      <c r="R88" s="54">
        <f t="shared" ref="R88" si="77">SUM(R84:R87)</f>
        <v>0</v>
      </c>
      <c r="S88" s="54">
        <f t="shared" ref="S88" si="78">SUM(S84:S87)</f>
        <v>0</v>
      </c>
      <c r="T88" s="54">
        <f t="shared" ref="T88" si="79">SUM(T84:T87)</f>
        <v>0</v>
      </c>
      <c r="U88" s="54">
        <f t="shared" ref="U88" si="80">SUM(U84:U87)</f>
        <v>0</v>
      </c>
      <c r="V88" s="54">
        <f t="shared" ref="V88" si="81">SUM(V84:V87)</f>
        <v>0</v>
      </c>
      <c r="W88" s="54">
        <f t="shared" ref="W88" si="82">SUM(W84:W87)</f>
        <v>0</v>
      </c>
      <c r="X88" s="54">
        <f t="shared" ref="X88" si="83">SUM(X84:X87)</f>
        <v>0</v>
      </c>
      <c r="Y88" s="54">
        <f t="shared" ref="Y88" si="84">SUM(Y84:Y87)</f>
        <v>0</v>
      </c>
      <c r="Z88" s="54">
        <f t="shared" ref="Z88" si="85">SUM(Z84:Z87)</f>
        <v>0</v>
      </c>
      <c r="AA88" s="54">
        <f t="shared" ref="AA88" si="86">SUM(AA84:AA87)</f>
        <v>0</v>
      </c>
      <c r="AB88" s="54">
        <f t="shared" ref="AB88" si="87">SUM(AB84:AB87)</f>
        <v>0</v>
      </c>
      <c r="AC88" s="54">
        <f t="shared" ref="AC88" si="88">SUM(AC84:AC87)</f>
        <v>0</v>
      </c>
      <c r="AD88" s="54">
        <f t="shared" ref="AD88" si="89">SUM(AD84:AD87)</f>
        <v>0</v>
      </c>
      <c r="AE88" s="54">
        <f t="shared" ref="AE88" si="90">SUM(AE84:AE87)</f>
        <v>0</v>
      </c>
      <c r="AF88" s="55">
        <f t="shared" ref="AF88" si="91">SUM(AF84:AF87)</f>
        <v>0</v>
      </c>
    </row>
    <row r="89" spans="2:32" x14ac:dyDescent="0.3">
      <c r="B89" s="56" t="s">
        <v>42</v>
      </c>
      <c r="C89" s="57" t="e">
        <f>C88/$C$13</f>
        <v>#DIV/0!</v>
      </c>
      <c r="D89" s="57" t="e">
        <f t="shared" ref="D89:G89" si="92">D88/$C$13</f>
        <v>#DIV/0!</v>
      </c>
      <c r="E89" s="57" t="e">
        <f t="shared" si="92"/>
        <v>#DIV/0!</v>
      </c>
      <c r="F89" s="57" t="e">
        <f t="shared" si="92"/>
        <v>#DIV/0!</v>
      </c>
      <c r="G89" s="57" t="e">
        <f t="shared" si="92"/>
        <v>#DIV/0!</v>
      </c>
      <c r="H89" s="57" t="e">
        <f t="shared" ref="H89" si="93">H88/$C$13</f>
        <v>#DIV/0!</v>
      </c>
      <c r="I89" s="57" t="e">
        <f t="shared" ref="I89" si="94">I88/$C$13</f>
        <v>#DIV/0!</v>
      </c>
      <c r="J89" s="57" t="e">
        <f t="shared" ref="J89" si="95">J88/$C$13</f>
        <v>#DIV/0!</v>
      </c>
      <c r="K89" s="57" t="e">
        <f t="shared" ref="K89" si="96">K88/$C$13</f>
        <v>#DIV/0!</v>
      </c>
      <c r="L89" s="57" t="e">
        <f t="shared" ref="L89" si="97">L88/$C$13</f>
        <v>#DIV/0!</v>
      </c>
      <c r="M89" s="57" t="e">
        <f t="shared" ref="M89" si="98">M88/$C$13</f>
        <v>#DIV/0!</v>
      </c>
      <c r="N89" s="57" t="e">
        <f t="shared" ref="N89" si="99">N88/$C$13</f>
        <v>#DIV/0!</v>
      </c>
      <c r="O89" s="57" t="e">
        <f t="shared" ref="O89" si="100">O88/$C$13</f>
        <v>#DIV/0!</v>
      </c>
      <c r="P89" s="57" t="e">
        <f t="shared" ref="P89" si="101">P88/$C$13</f>
        <v>#DIV/0!</v>
      </c>
      <c r="Q89" s="57" t="e">
        <f t="shared" ref="Q89" si="102">Q88/$C$13</f>
        <v>#DIV/0!</v>
      </c>
      <c r="R89" s="57" t="e">
        <f t="shared" ref="R89" si="103">R88/$C$13</f>
        <v>#DIV/0!</v>
      </c>
      <c r="S89" s="57" t="e">
        <f t="shared" ref="S89" si="104">S88/$C$13</f>
        <v>#DIV/0!</v>
      </c>
      <c r="T89" s="57" t="e">
        <f t="shared" ref="T89" si="105">T88/$C$13</f>
        <v>#DIV/0!</v>
      </c>
      <c r="U89" s="57" t="e">
        <f t="shared" ref="U89" si="106">U88/$C$13</f>
        <v>#DIV/0!</v>
      </c>
      <c r="V89" s="57" t="e">
        <f t="shared" ref="V89" si="107">V88/$C$13</f>
        <v>#DIV/0!</v>
      </c>
      <c r="W89" s="57" t="e">
        <f t="shared" ref="W89" si="108">W88/$C$13</f>
        <v>#DIV/0!</v>
      </c>
      <c r="X89" s="57" t="e">
        <f t="shared" ref="X89" si="109">X88/$C$13</f>
        <v>#DIV/0!</v>
      </c>
      <c r="Y89" s="57" t="e">
        <f t="shared" ref="Y89" si="110">Y88/$C$13</f>
        <v>#DIV/0!</v>
      </c>
      <c r="Z89" s="57" t="e">
        <f t="shared" ref="Z89" si="111">Z88/$C$13</f>
        <v>#DIV/0!</v>
      </c>
      <c r="AA89" s="57" t="e">
        <f t="shared" ref="AA89" si="112">AA88/$C$13</f>
        <v>#DIV/0!</v>
      </c>
      <c r="AB89" s="57" t="e">
        <f t="shared" ref="AB89" si="113">AB88/$C$13</f>
        <v>#DIV/0!</v>
      </c>
      <c r="AC89" s="57" t="e">
        <f t="shared" ref="AC89" si="114">AC88/$C$13</f>
        <v>#DIV/0!</v>
      </c>
      <c r="AD89" s="57" t="e">
        <f t="shared" ref="AD89" si="115">AD88/$C$13</f>
        <v>#DIV/0!</v>
      </c>
      <c r="AE89" s="57" t="e">
        <f t="shared" ref="AE89" si="116">AE88/$C$13</f>
        <v>#DIV/0!</v>
      </c>
      <c r="AF89" s="58" t="e">
        <f t="shared" ref="AF89" si="117">AF88/$C$13</f>
        <v>#DIV/0!</v>
      </c>
    </row>
    <row r="91" spans="2:32" s="36" customFormat="1" x14ac:dyDescent="0.3">
      <c r="B91" s="53" t="s">
        <v>30</v>
      </c>
      <c r="C91" s="54">
        <f t="shared" ref="C91:AF91" si="118">C80+C88</f>
        <v>0</v>
      </c>
      <c r="D91" s="54" t="e">
        <f t="shared" si="118"/>
        <v>#NUM!</v>
      </c>
      <c r="E91" s="54" t="e">
        <f t="shared" si="118"/>
        <v>#NUM!</v>
      </c>
      <c r="F91" s="54" t="e">
        <f t="shared" si="118"/>
        <v>#NUM!</v>
      </c>
      <c r="G91" s="54" t="e">
        <f t="shared" si="118"/>
        <v>#NUM!</v>
      </c>
      <c r="H91" s="54" t="e">
        <f t="shared" si="118"/>
        <v>#NUM!</v>
      </c>
      <c r="I91" s="54" t="e">
        <f t="shared" si="118"/>
        <v>#NUM!</v>
      </c>
      <c r="J91" s="54" t="e">
        <f t="shared" si="118"/>
        <v>#NUM!</v>
      </c>
      <c r="K91" s="54" t="e">
        <f t="shared" si="118"/>
        <v>#NUM!</v>
      </c>
      <c r="L91" s="54" t="e">
        <f t="shared" si="118"/>
        <v>#NUM!</v>
      </c>
      <c r="M91" s="54" t="e">
        <f t="shared" si="118"/>
        <v>#NUM!</v>
      </c>
      <c r="N91" s="54" t="e">
        <f t="shared" si="118"/>
        <v>#NUM!</v>
      </c>
      <c r="O91" s="54" t="e">
        <f t="shared" si="118"/>
        <v>#NUM!</v>
      </c>
      <c r="P91" s="54" t="e">
        <f t="shared" si="118"/>
        <v>#NUM!</v>
      </c>
      <c r="Q91" s="54" t="e">
        <f t="shared" si="118"/>
        <v>#NUM!</v>
      </c>
      <c r="R91" s="54" t="e">
        <f t="shared" si="118"/>
        <v>#NUM!</v>
      </c>
      <c r="S91" s="54" t="e">
        <f t="shared" si="118"/>
        <v>#NUM!</v>
      </c>
      <c r="T91" s="54" t="e">
        <f t="shared" si="118"/>
        <v>#NUM!</v>
      </c>
      <c r="U91" s="54" t="e">
        <f t="shared" si="118"/>
        <v>#NUM!</v>
      </c>
      <c r="V91" s="54" t="e">
        <f t="shared" si="118"/>
        <v>#NUM!</v>
      </c>
      <c r="W91" s="54" t="e">
        <f t="shared" si="118"/>
        <v>#NUM!</v>
      </c>
      <c r="X91" s="54" t="e">
        <f t="shared" si="118"/>
        <v>#NUM!</v>
      </c>
      <c r="Y91" s="54" t="e">
        <f t="shared" si="118"/>
        <v>#NUM!</v>
      </c>
      <c r="Z91" s="54" t="e">
        <f t="shared" si="118"/>
        <v>#NUM!</v>
      </c>
      <c r="AA91" s="54" t="e">
        <f t="shared" si="118"/>
        <v>#NUM!</v>
      </c>
      <c r="AB91" s="54" t="e">
        <f t="shared" si="118"/>
        <v>#NUM!</v>
      </c>
      <c r="AC91" s="54" t="e">
        <f t="shared" si="118"/>
        <v>#NUM!</v>
      </c>
      <c r="AD91" s="54" t="e">
        <f t="shared" si="118"/>
        <v>#NUM!</v>
      </c>
      <c r="AE91" s="54" t="e">
        <f t="shared" si="118"/>
        <v>#NUM!</v>
      </c>
      <c r="AF91" s="55" t="e">
        <f t="shared" si="118"/>
        <v>#NUM!</v>
      </c>
    </row>
    <row r="92" spans="2:32" x14ac:dyDescent="0.3">
      <c r="B92" s="56" t="s">
        <v>31</v>
      </c>
      <c r="C92" s="57" t="e">
        <f>C91/$C$13</f>
        <v>#DIV/0!</v>
      </c>
      <c r="D92" s="57" t="e">
        <f t="shared" ref="D92:AF92" si="119">D91/$C$13</f>
        <v>#NUM!</v>
      </c>
      <c r="E92" s="57" t="e">
        <f t="shared" si="119"/>
        <v>#NUM!</v>
      </c>
      <c r="F92" s="57" t="e">
        <f t="shared" si="119"/>
        <v>#NUM!</v>
      </c>
      <c r="G92" s="57" t="e">
        <f t="shared" si="119"/>
        <v>#NUM!</v>
      </c>
      <c r="H92" s="57" t="e">
        <f t="shared" si="119"/>
        <v>#NUM!</v>
      </c>
      <c r="I92" s="57" t="e">
        <f t="shared" si="119"/>
        <v>#NUM!</v>
      </c>
      <c r="J92" s="57" t="e">
        <f t="shared" si="119"/>
        <v>#NUM!</v>
      </c>
      <c r="K92" s="57" t="e">
        <f t="shared" si="119"/>
        <v>#NUM!</v>
      </c>
      <c r="L92" s="57" t="e">
        <f t="shared" si="119"/>
        <v>#NUM!</v>
      </c>
      <c r="M92" s="57" t="e">
        <f t="shared" si="119"/>
        <v>#NUM!</v>
      </c>
      <c r="N92" s="57" t="e">
        <f t="shared" si="119"/>
        <v>#NUM!</v>
      </c>
      <c r="O92" s="57" t="e">
        <f t="shared" si="119"/>
        <v>#NUM!</v>
      </c>
      <c r="P92" s="57" t="e">
        <f t="shared" si="119"/>
        <v>#NUM!</v>
      </c>
      <c r="Q92" s="57" t="e">
        <f t="shared" si="119"/>
        <v>#NUM!</v>
      </c>
      <c r="R92" s="57" t="e">
        <f t="shared" si="119"/>
        <v>#NUM!</v>
      </c>
      <c r="S92" s="57" t="e">
        <f t="shared" si="119"/>
        <v>#NUM!</v>
      </c>
      <c r="T92" s="57" t="e">
        <f t="shared" si="119"/>
        <v>#NUM!</v>
      </c>
      <c r="U92" s="57" t="e">
        <f t="shared" si="119"/>
        <v>#NUM!</v>
      </c>
      <c r="V92" s="57" t="e">
        <f t="shared" si="119"/>
        <v>#NUM!</v>
      </c>
      <c r="W92" s="57" t="e">
        <f t="shared" si="119"/>
        <v>#NUM!</v>
      </c>
      <c r="X92" s="57" t="e">
        <f t="shared" si="119"/>
        <v>#NUM!</v>
      </c>
      <c r="Y92" s="57" t="e">
        <f t="shared" si="119"/>
        <v>#NUM!</v>
      </c>
      <c r="Z92" s="57" t="e">
        <f t="shared" si="119"/>
        <v>#NUM!</v>
      </c>
      <c r="AA92" s="57" t="e">
        <f t="shared" si="119"/>
        <v>#NUM!</v>
      </c>
      <c r="AB92" s="57" t="e">
        <f t="shared" si="119"/>
        <v>#NUM!</v>
      </c>
      <c r="AC92" s="57" t="e">
        <f t="shared" si="119"/>
        <v>#NUM!</v>
      </c>
      <c r="AD92" s="57" t="e">
        <f t="shared" si="119"/>
        <v>#NUM!</v>
      </c>
      <c r="AE92" s="57" t="e">
        <f t="shared" si="119"/>
        <v>#NUM!</v>
      </c>
      <c r="AF92" s="58" t="e">
        <f t="shared" si="119"/>
        <v>#NUM!</v>
      </c>
    </row>
    <row r="94" spans="2:32" x14ac:dyDescent="0.3">
      <c r="B94" s="61" t="s">
        <v>58</v>
      </c>
      <c r="C94" s="62" t="e">
        <f>SUM(C91:AF91)</f>
        <v>#NUM!</v>
      </c>
    </row>
  </sheetData>
  <mergeCells count="26">
    <mergeCell ref="D20:H20"/>
    <mergeCell ref="D21:H21"/>
    <mergeCell ref="D23:H23"/>
    <mergeCell ref="D24:H24"/>
    <mergeCell ref="D25:H25"/>
    <mergeCell ref="D26:H26"/>
    <mergeCell ref="D27:H27"/>
    <mergeCell ref="D29:H29"/>
    <mergeCell ref="D30:H30"/>
    <mergeCell ref="D31:H31"/>
    <mergeCell ref="O35:R35"/>
    <mergeCell ref="B35:C35"/>
    <mergeCell ref="D11:H11"/>
    <mergeCell ref="D12:H12"/>
    <mergeCell ref="D13:H13"/>
    <mergeCell ref="D14:H14"/>
    <mergeCell ref="D15:H15"/>
    <mergeCell ref="D16:H16"/>
    <mergeCell ref="B11:C11"/>
    <mergeCell ref="L35:N35"/>
    <mergeCell ref="D17:H17"/>
    <mergeCell ref="D19:H19"/>
    <mergeCell ref="D32:H32"/>
    <mergeCell ref="B18:H18"/>
    <mergeCell ref="B22:H22"/>
    <mergeCell ref="B28:H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 Tab Name with 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Covell</dc:creator>
  <cp:lastModifiedBy>Lauren Covell</cp:lastModifiedBy>
  <dcterms:created xsi:type="dcterms:W3CDTF">2023-04-27T14:26:28Z</dcterms:created>
  <dcterms:modified xsi:type="dcterms:W3CDTF">2023-05-09T14:19:51Z</dcterms:modified>
</cp:coreProperties>
</file>